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3B - DE NRJ\XXX-Sans Architecte\CHU ST ETIENNE\NRJ25-2517_CH ST CHAMOND-Résilience élec\5-PRO DCE\06-Rendu\2025-09-17-Rendu DCE\"/>
    </mc:Choice>
  </mc:AlternateContent>
  <xr:revisionPtr revIDLastSave="0" documentId="13_ncr:1_{FF5BB862-2593-45E7-8C8D-36387B8CBD2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I437" i="2"/>
  <c r="I429" i="2"/>
  <c r="M403" i="2"/>
  <c r="I410" i="2" s="1"/>
  <c r="M400" i="2"/>
  <c r="M379" i="2"/>
  <c r="I411" i="2" s="1"/>
  <c r="I376" i="2"/>
  <c r="I375" i="2"/>
  <c r="I377" i="2" s="1"/>
  <c r="M367" i="2"/>
  <c r="I436" i="2" s="1"/>
  <c r="I363" i="2"/>
  <c r="M344" i="2"/>
  <c r="M329" i="2"/>
  <c r="I435" i="2" s="1"/>
  <c r="M316" i="2"/>
  <c r="M310" i="2"/>
  <c r="I434" i="2" s="1"/>
  <c r="M304" i="2"/>
  <c r="M298" i="2"/>
  <c r="I325" i="2" s="1"/>
  <c r="M286" i="2"/>
  <c r="M268" i="2"/>
  <c r="M253" i="2"/>
  <c r="M238" i="2"/>
  <c r="M221" i="2"/>
  <c r="M204" i="2"/>
  <c r="M200" i="2"/>
  <c r="M194" i="2"/>
  <c r="I433" i="2" s="1"/>
  <c r="M181" i="2"/>
  <c r="M174" i="2"/>
  <c r="M168" i="2"/>
  <c r="M162" i="2"/>
  <c r="M156" i="2"/>
  <c r="M150" i="2"/>
  <c r="M144" i="2"/>
  <c r="M138" i="2"/>
  <c r="I191" i="2" s="1"/>
  <c r="M132" i="2"/>
  <c r="M125" i="2"/>
  <c r="I432" i="2" s="1"/>
  <c r="M113" i="2"/>
  <c r="M108" i="2"/>
  <c r="M102" i="2"/>
  <c r="M96" i="2"/>
  <c r="M90" i="2"/>
  <c r="M85" i="2"/>
  <c r="M79" i="2"/>
  <c r="M72" i="2"/>
  <c r="M66" i="2"/>
  <c r="M57" i="2"/>
  <c r="M51" i="2"/>
  <c r="I423" i="2" s="1"/>
  <c r="M45" i="2"/>
  <c r="M39" i="2"/>
  <c r="M33" i="2"/>
  <c r="M24" i="2"/>
  <c r="M20" i="2"/>
  <c r="I428" i="2" s="1"/>
  <c r="I17" i="2"/>
  <c r="I16" i="2"/>
  <c r="I18" i="2" s="1"/>
  <c r="G85" i="1"/>
  <c r="G83" i="1"/>
  <c r="G81" i="1"/>
  <c r="G79" i="1"/>
  <c r="E71" i="1"/>
  <c r="E66" i="1"/>
  <c r="E62" i="1"/>
  <c r="E20" i="1"/>
  <c r="E11" i="1"/>
  <c r="I412" i="2" l="1"/>
  <c r="I327" i="2"/>
  <c r="I120" i="2"/>
  <c r="I294" i="2"/>
  <c r="I440" i="2"/>
  <c r="I442" i="2" s="1"/>
  <c r="AA1" i="3" s="1"/>
  <c r="I417" i="2"/>
  <c r="I441" i="2"/>
  <c r="I326" i="2"/>
  <c r="I121" i="2"/>
  <c r="I295" i="2"/>
  <c r="I416" i="2"/>
  <c r="I430" i="2"/>
  <c r="I431" i="2"/>
  <c r="I362" i="2"/>
  <c r="I364" i="2" s="1"/>
  <c r="I422" i="2"/>
  <c r="I424" i="2" s="1"/>
  <c r="I190" i="2"/>
  <c r="I192" i="2" s="1"/>
  <c r="AA3" i="3" l="1"/>
  <c r="AA33" i="3"/>
  <c r="AA37" i="3"/>
  <c r="I296" i="2"/>
  <c r="I418" i="2"/>
  <c r="I122" i="2"/>
  <c r="AA4" i="3" l="1"/>
  <c r="AA27" i="3"/>
  <c r="AA42" i="3"/>
  <c r="AA13" i="3"/>
  <c r="AA14" i="3" s="1"/>
  <c r="AA7" i="3"/>
  <c r="AA12" i="3"/>
  <c r="AA43" i="3" l="1"/>
  <c r="AA32" i="3"/>
  <c r="AA15" i="3"/>
  <c r="AA73" i="3"/>
  <c r="AA65" i="3"/>
  <c r="AA57" i="3" s="1"/>
  <c r="AA45" i="3" s="1"/>
  <c r="AA26" i="3" s="1"/>
  <c r="AA93" i="3"/>
  <c r="AA89" i="3" s="1"/>
  <c r="AA5" i="3"/>
  <c r="AA24" i="3"/>
  <c r="AA23" i="3"/>
  <c r="AA25" i="3" l="1"/>
  <c r="AA85" i="3"/>
  <c r="AA80" i="3" s="1"/>
  <c r="AA72" i="3" s="1"/>
  <c r="AA64" i="3" s="1"/>
  <c r="AA56" i="3" s="1"/>
  <c r="AA44" i="3" s="1"/>
  <c r="AA46" i="3"/>
  <c r="AA29" i="3"/>
  <c r="AA28" i="3"/>
  <c r="AA16" i="3"/>
  <c r="AA17" i="3" s="1"/>
  <c r="AA18" i="3"/>
  <c r="AA9" i="3"/>
  <c r="AA6" i="3"/>
  <c r="AA19" i="3" l="1"/>
  <c r="AA11" i="3"/>
  <c r="AA41" i="3"/>
  <c r="AA38" i="3"/>
  <c r="AA21" i="3"/>
  <c r="AA75" i="3"/>
  <c r="AA82" i="3"/>
  <c r="AA94" i="3"/>
  <c r="AA90" i="3" s="1"/>
  <c r="AA50" i="3"/>
  <c r="AA34" i="3"/>
  <c r="AA67" i="3"/>
  <c r="AA59" i="3" s="1"/>
  <c r="AA49" i="3" s="1"/>
  <c r="AA31" i="3" s="1"/>
  <c r="AA47" i="3"/>
  <c r="AA10" i="3"/>
  <c r="AA86" i="3" l="1"/>
  <c r="AA81" i="3" s="1"/>
  <c r="AA74" i="3" s="1"/>
  <c r="AA66" i="3" s="1"/>
  <c r="AA58" i="3" s="1"/>
  <c r="AA48" i="3" s="1"/>
  <c r="AA30" i="3"/>
  <c r="AA96" i="3"/>
  <c r="AA92" i="3"/>
  <c r="AA39" i="3" s="1"/>
  <c r="AA88" i="3"/>
  <c r="AA84" i="3" s="1"/>
  <c r="AA78" i="3" s="1"/>
  <c r="AA70" i="3" s="1"/>
  <c r="AA62" i="3" s="1"/>
  <c r="AA54" i="3" s="1"/>
  <c r="AA77" i="3"/>
  <c r="AA95" i="3"/>
  <c r="AA91" i="3" s="1"/>
  <c r="AA69" i="3"/>
  <c r="AA61" i="3" s="1"/>
  <c r="AA53" i="3" s="1"/>
  <c r="AA36" i="3" s="1"/>
  <c r="AA22" i="3"/>
  <c r="AA79" i="3" s="1"/>
  <c r="AA51" i="3"/>
  <c r="AA20" i="3"/>
  <c r="AA35" i="3" l="1"/>
  <c r="AA87" i="3"/>
  <c r="AA83" i="3" s="1"/>
  <c r="AA76" i="3" s="1"/>
  <c r="AA68" i="3" s="1"/>
  <c r="AA60" i="3" s="1"/>
  <c r="AA52" i="3" s="1"/>
  <c r="AA71" i="3"/>
  <c r="AA63" i="3" s="1"/>
  <c r="AA55" i="3" s="1"/>
  <c r="AA40" i="3" s="1"/>
  <c r="AA98" i="3" s="1"/>
  <c r="AA2" i="3" s="1"/>
  <c r="D44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33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M39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M45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M51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<sst xmlns="http://schemas.openxmlformats.org/spreadsheetml/2006/main" count="654" uniqueCount="262">
  <si>
    <t>Dossier</t>
  </si>
  <si>
    <t>Date</t>
  </si>
  <si>
    <t>Phase</t>
  </si>
  <si>
    <t>Indice</t>
  </si>
  <si>
    <t>MAITRE D'OUVRAGE
Hôpital du Gier
19 Rue Victor Hugo
42400 Saint Chamond
Tél : 0477752439
Mél : m.bonfils@hopitaldugier.fr</t>
  </si>
  <si>
    <t>MAITRE D'OEUVRE : 
    GBA ENERGIES
    7 rue PAblo Picasso
    42 000 Saint Etienne
    Tél : 04 77 90 88 50
    Mél : energies@gba-energies.com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</si>
  <si>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</si>
  <si>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</si>
  <si>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</si>
  <si>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</si>
  <si>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</si>
  <si>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</si>
  <si>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</si>
  <si>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</si>
  <si>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</si>
  <si>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</si>
  <si>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</si>
  <si>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</si>
  <si>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</si>
  <si>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</si>
  <si>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</si>
  <si>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</si>
  <si>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</si>
  <si>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</si>
  <si>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</si>
  <si>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</si>
  <si>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</si>
  <si>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</si>
  <si>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</si>
  <si>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</si>
  <si>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</si>
  <si>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</si>
  <si>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</si>
  <si>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Variante imposée</t>
  </si>
  <si>
    <t>Numéro
 Variante imposée</t>
  </si>
  <si>
    <t>Taux TVA</t>
  </si>
  <si>
    <t>Marque</t>
  </si>
  <si>
    <t>Référence</t>
  </si>
  <si>
    <t>Commentaire</t>
  </si>
  <si>
    <t>Localisation</t>
  </si>
  <si>
    <t>Lot n°2</t>
  </si>
  <si>
    <t xml:space="preserve">GROUPE ELECTROGENE </t>
  </si>
  <si>
    <t>3.&amp;</t>
  </si>
  <si>
    <t xml:space="preserve">Remplacement du Groupe électrogène </t>
  </si>
  <si>
    <t>3.T</t>
  </si>
  <si>
    <t>3.1</t>
  </si>
  <si>
    <t xml:space="preserve">Phasage </t>
  </si>
  <si>
    <t>4.T</t>
  </si>
  <si>
    <t>4.&amp;</t>
  </si>
  <si>
    <t>Total H.T. :</t>
  </si>
  <si>
    <t>Total T.V.A. (20%) :</t>
  </si>
  <si>
    <t>Total T.T.C. :</t>
  </si>
  <si>
    <t>3.2</t>
  </si>
  <si>
    <t xml:space="preserve">Groupe électrogène </t>
  </si>
  <si>
    <t>3.2.1</t>
  </si>
  <si>
    <t xml:space="preserve">Reprise financière pour du groupe électrogène existant </t>
  </si>
  <si>
    <t>FT</t>
  </si>
  <si>
    <t>9.T</t>
  </si>
  <si>
    <t>9.U.IMAGE</t>
  </si>
  <si>
    <t>9.&amp;</t>
  </si>
  <si>
    <t>3.2.2</t>
  </si>
  <si>
    <t xml:space="preserve">Groupe électrogène de sécurité </t>
  </si>
  <si>
    <t>ENS</t>
  </si>
  <si>
    <t>9.UMOD</t>
  </si>
  <si>
    <t>9.L</t>
  </si>
  <si>
    <t>3.2.3</t>
  </si>
  <si>
    <t xml:space="preserve">Circuit d'échappement </t>
  </si>
  <si>
    <t>3.2.4</t>
  </si>
  <si>
    <t xml:space="preserve">Coffret d'inhibition </t>
  </si>
  <si>
    <t>3.2.5</t>
  </si>
  <si>
    <t xml:space="preserve">Module de puissance </t>
  </si>
  <si>
    <t>3.2.6</t>
  </si>
  <si>
    <t xml:space="preserve">Banc de charge résistif </t>
  </si>
  <si>
    <t>3.2.7</t>
  </si>
  <si>
    <t>Liaison coffret inverseur de source - Armoire de commande GE</t>
  </si>
  <si>
    <t>3.2.8</t>
  </si>
  <si>
    <t xml:space="preserve">Ventilation du local </t>
  </si>
  <si>
    <t>8.T</t>
  </si>
  <si>
    <t>8.&amp;</t>
  </si>
  <si>
    <t>3.2.9</t>
  </si>
  <si>
    <t xml:space="preserve">Traitement acoustique du local </t>
  </si>
  <si>
    <t>3.2.9.1</t>
  </si>
  <si>
    <t xml:space="preserve">Baffles acoustiques </t>
  </si>
  <si>
    <t>3.2.9.2</t>
  </si>
  <si>
    <t xml:space="preserve">Étude acoustique </t>
  </si>
  <si>
    <t>3.2.10</t>
  </si>
  <si>
    <t xml:space="preserve">Alimentation en fioul du Groupe électrogène </t>
  </si>
  <si>
    <t>3.2.10.1</t>
  </si>
  <si>
    <t xml:space="preserve">Cuve fioul métallique double peau </t>
  </si>
  <si>
    <t>3.2.10.2</t>
  </si>
  <si>
    <t>Raccordement remplissage/ évent</t>
  </si>
  <si>
    <t>3.2.10.3</t>
  </si>
  <si>
    <t xml:space="preserve">Jauge </t>
  </si>
  <si>
    <t>3.2.10.4</t>
  </si>
  <si>
    <t xml:space="preserve">Détecteur de fuite du réservoir principal </t>
  </si>
  <si>
    <t>3.2.10.5</t>
  </si>
  <si>
    <t xml:space="preserve">Kit de pompage </t>
  </si>
  <si>
    <t>3.2.10.6</t>
  </si>
  <si>
    <t xml:space="preserve">Réseau d'alimentation du réservoir de service </t>
  </si>
  <si>
    <t>3.2.10.7</t>
  </si>
  <si>
    <t xml:space="preserve">Essais </t>
  </si>
  <si>
    <t>3.3</t>
  </si>
  <si>
    <t>Travaux divers (VRD, Terrassement, maçonnerie, étanchéité, menuiserie extérieure...)</t>
  </si>
  <si>
    <t>3.3.1</t>
  </si>
  <si>
    <t>Travaux VRD</t>
  </si>
  <si>
    <t>3.3.1.1</t>
  </si>
  <si>
    <t xml:space="preserve">Sciage d'enrobée pour réalisation de tranchées sur 1 m de large </t>
  </si>
  <si>
    <t>ML</t>
  </si>
  <si>
    <t>9.M.Z</t>
  </si>
  <si>
    <t>3.3.1.2</t>
  </si>
  <si>
    <t>Fouilles en tranchées</t>
  </si>
  <si>
    <t>3.3.1.3</t>
  </si>
  <si>
    <t>Fourreaux TPC Ø160mm</t>
  </si>
  <si>
    <t>3.3.1.4</t>
  </si>
  <si>
    <t>Fourreaux TPC Ø90</t>
  </si>
  <si>
    <t>3.3.1.5</t>
  </si>
  <si>
    <t>Mise en place de sable en fond de tranchée</t>
  </si>
  <si>
    <t>3.3.1.6</t>
  </si>
  <si>
    <t>Grillage avertisseur</t>
  </si>
  <si>
    <t>3.3.1.7</t>
  </si>
  <si>
    <t>Regard avec tampon fonte C250 - 0.60 x 0.60 x 0.90 m de prof.</t>
  </si>
  <si>
    <t>3.3.1.8</t>
  </si>
  <si>
    <t xml:space="preserve">Regard avec tampon fonte C250 - 1 x 1 x 0.90 m de prof. </t>
  </si>
  <si>
    <t>3.3.1.9</t>
  </si>
  <si>
    <t>Remblaiement de granulométrie 0/60mm</t>
  </si>
  <si>
    <t>3.3.1.10</t>
  </si>
  <si>
    <t>Raccord d'enrobée 180 kg/m² sur tranchée sur 1 m de large</t>
  </si>
  <si>
    <t>5.&amp;</t>
  </si>
  <si>
    <t>3.3.2</t>
  </si>
  <si>
    <t xml:space="preserve">Travaux de maçonnerie </t>
  </si>
  <si>
    <t>3.3.2.1</t>
  </si>
  <si>
    <t>Études d'exécutions, plans, notes de calculs et études géotechniques</t>
  </si>
  <si>
    <t>3.3.2.2</t>
  </si>
  <si>
    <t>Carottage Ø 200 mm</t>
  </si>
  <si>
    <t>3.3.2.3</t>
  </si>
  <si>
    <t>Ouverture en sous-oeuvre avec linteau BA dans mur en agglos / 1.00x2.10m ht</t>
  </si>
  <si>
    <t>3.3.2.4</t>
  </si>
  <si>
    <t xml:space="preserve">Ouverture en sous-oeuvre avec linteau BA dans mur en agglos / 2.5 x 2.10m ht </t>
  </si>
  <si>
    <t>3.3.2.5</t>
  </si>
  <si>
    <t>Ouverture en sous-oeuvre avec linteau BA dans mur en agglos / 1.5 x 2.3 m ht</t>
  </si>
  <si>
    <t>3.3.2.6</t>
  </si>
  <si>
    <t xml:space="preserve">Ouverture en sous-oeuvre avec linteau BA dans mur en agglos / 500 x 400 ht </t>
  </si>
  <si>
    <t>3.3.2.7</t>
  </si>
  <si>
    <t>Murs en blocs béton standards creux de 20cm d'épaisseur / CF2H</t>
  </si>
  <si>
    <t>3.3.2.8</t>
  </si>
  <si>
    <t>Modification caniveau local GE</t>
  </si>
  <si>
    <t>3.3.3</t>
  </si>
  <si>
    <t>Fondations spéciales par micro-pieux</t>
  </si>
  <si>
    <t>3.3.3.1</t>
  </si>
  <si>
    <t>Amenée et repli des matériels pour réalisation des micropieux</t>
  </si>
  <si>
    <t>3.3.3.2</t>
  </si>
  <si>
    <t>Micro-pieux de type II de 7.00m de longueur et de diamètre 200 mm</t>
  </si>
  <si>
    <t>3.3.3.3</t>
  </si>
  <si>
    <t xml:space="preserve">Frais d'essais </t>
  </si>
  <si>
    <t>3.3.3.4</t>
  </si>
  <si>
    <t>Tête de micropieux en béton armé 0.9 x 0.9 x 0.5 m</t>
  </si>
  <si>
    <t>3.3.4</t>
  </si>
  <si>
    <t xml:space="preserve">Travaux menuiserie extérieure </t>
  </si>
  <si>
    <t>3.3.4.1</t>
  </si>
  <si>
    <t>Bloc-porte métallique extérieur à 1 vantail - 1.00 x 2.10m ht - CF1H - 41dB</t>
  </si>
  <si>
    <t>3.3.4.2</t>
  </si>
  <si>
    <t>Bloc-porte métallique extérieur à 1 vantail - 2.5 x 2.10 m ht - CF1H - 41dB</t>
  </si>
  <si>
    <t>3.3.5</t>
  </si>
  <si>
    <t xml:space="preserve">Ventilation Haute et basse du local cuve </t>
  </si>
  <si>
    <t>5.T</t>
  </si>
  <si>
    <t>3.3.5.1</t>
  </si>
  <si>
    <t>Grille 500 x 400 mm</t>
  </si>
  <si>
    <t>3.3.6</t>
  </si>
  <si>
    <t xml:space="preserve">Travaux étanchéité </t>
  </si>
  <si>
    <t>3.3.6.1</t>
  </si>
  <si>
    <t>Création d'un lanterneaux de désenfumage à commande mécanique - SG = 1m²</t>
  </si>
  <si>
    <t>3.3.6.2</t>
  </si>
  <si>
    <t xml:space="preserve">Rebouchage plancher toiture terrasse + reprise d'étanchéité </t>
  </si>
  <si>
    <t>3.3.6.3</t>
  </si>
  <si>
    <t xml:space="preserve">Mise en service - essais </t>
  </si>
  <si>
    <t xml:space="preserve">RECAPITULATIF
Lot n°2 GROUPE ELECTROGENE </t>
  </si>
  <si>
    <t>RECAPITULATIF DES CHAPITRES</t>
  </si>
  <si>
    <t>3 - Remplacement du Groupe électrogène</t>
  </si>
  <si>
    <t>- 3.1 - Phasage</t>
  </si>
  <si>
    <t>- 3.2 - Groupe électrogène</t>
  </si>
  <si>
    <t>- 3.3 - Travaux divers (VRD, Terrassement, maçonnerie, étanchéité, menuiserie extérieure...)</t>
  </si>
  <si>
    <t>- 3.3.1 - Travaux VRD</t>
  </si>
  <si>
    <t>- 3.3.2 - Travaux de maçonnerie</t>
  </si>
  <si>
    <t>- 3.3.3 - Fondations spéciales par micro-pieux</t>
  </si>
  <si>
    <t>- 3.3.4 - Travaux menuiserie extérieure</t>
  </si>
  <si>
    <t>- 3.3.5 - Ventilation Haute et basse du local cuve</t>
  </si>
  <si>
    <t>- 3.3.6 - Travaux étanchéité</t>
  </si>
  <si>
    <t xml:space="preserve">Total du lot GROUPE ELECTROGENE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</si>
  <si>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</si>
  <si>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</si>
  <si>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</si>
  <si>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</si>
  <si>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</si>
  <si>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</si>
  <si>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</si>
  <si>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</si>
  <si>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</si>
  <si>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</si>
  <si>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</si>
  <si>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</si>
  <si>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</si>
  <si>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</si>
  <si>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</si>
  <si>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</si>
  <si>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</si>
  <si>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</si>
  <si>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</si>
  <si>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</si>
  <si>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</si>
  <si>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</si>
  <si>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</si>
  <si>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</si>
  <si>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</si>
  <si>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</si>
  <si>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</si>
  <si>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</si>
  <si>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</si>
  <si>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</si>
  <si>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</si>
  <si>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D.P.G.F.</t>
  </si>
  <si>
    <t xml:space="preserve">AMELIORATION DE LA RESILIENCE ELECTRIQUE A L'HÔPITAL DU GIER SITE DE SAINT CHAMOND </t>
  </si>
  <si>
    <t>17/09/2025</t>
  </si>
  <si>
    <t>DCE</t>
  </si>
  <si>
    <t>A</t>
  </si>
  <si>
    <t xml:space="preserve"> 19 rue Victor Hugo</t>
  </si>
  <si>
    <t>42400 SAINT CHAMOND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</si>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</sst>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3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80"/>
      <name val="Arial"/>
      <family val="2"/>
    </font>
    <font>
      <b/>
      <u/>
      <sz val="14"/>
      <color rgb="FF000080"/>
      <name val="Arial"/>
      <family val="2"/>
    </font>
    <font>
      <sz val="7"/>
      <color rgb="FF800080"/>
      <name val="Arial"/>
      <family val="2"/>
    </font>
    <font>
      <b/>
      <u/>
      <sz val="14"/>
      <color rgb="FF800080"/>
      <name val="Arial"/>
      <family val="2"/>
    </font>
    <font>
      <sz val="7"/>
      <color rgb="FF5781A6"/>
      <name val="Arial"/>
      <family val="2"/>
    </font>
    <font>
      <b/>
      <u/>
      <sz val="12"/>
      <color rgb="FF5781A6"/>
      <name val="Arial"/>
      <family val="2"/>
    </font>
    <font>
      <b/>
      <sz val="10"/>
      <color rgb="FF5781A6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7"/>
      <color rgb="FF8BB9B3"/>
      <name val="Arial"/>
      <family val="2"/>
    </font>
    <font>
      <b/>
      <u/>
      <sz val="11"/>
      <color rgb="FF8BB9B3"/>
      <name val="Arial"/>
      <family val="2"/>
    </font>
    <font>
      <b/>
      <sz val="10"/>
      <color rgb="FF8BB9B3"/>
      <name val="Arial"/>
      <family val="2"/>
    </font>
    <font>
      <b/>
      <sz val="10"/>
      <color rgb="FF80008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16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6" fillId="0" borderId="9" xfId="0" applyFont="1" applyBorder="1" applyAlignment="1">
      <alignment horizontal="right" vertical="top" wrapText="1"/>
    </xf>
    <xf numFmtId="3" fontId="16" fillId="0" borderId="9" xfId="0" applyNumberFormat="1" applyFont="1" applyBorder="1" applyAlignment="1">
      <alignment horizontal="right" vertical="top" wrapText="1"/>
    </xf>
    <xf numFmtId="3" fontId="16" fillId="0" borderId="12" xfId="0" applyNumberFormat="1" applyFont="1" applyBorder="1" applyAlignment="1" applyProtection="1">
      <alignment horizontal="right" vertical="top" wrapText="1"/>
      <protection locked="0"/>
    </xf>
    <xf numFmtId="10" fontId="6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9" fillId="0" borderId="11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4" fontId="16" fillId="0" borderId="9" xfId="0" applyNumberFormat="1" applyFont="1" applyBorder="1" applyAlignment="1">
      <alignment horizontal="right" vertical="top" wrapText="1"/>
    </xf>
    <xf numFmtId="4" fontId="16" fillId="0" borderId="12" xfId="0" applyNumberFormat="1" applyFont="1" applyBorder="1" applyAlignment="1" applyProtection="1">
      <alignment horizontal="right" vertical="top" wrapText="1"/>
      <protection locked="0"/>
    </xf>
    <xf numFmtId="165" fontId="16" fillId="0" borderId="9" xfId="0" applyNumberFormat="1" applyFont="1" applyBorder="1" applyAlignment="1">
      <alignment horizontal="right" vertical="top" wrapText="1"/>
    </xf>
    <xf numFmtId="165" fontId="16" fillId="0" borderId="12" xfId="0" applyNumberFormat="1" applyFont="1" applyBorder="1" applyAlignment="1" applyProtection="1">
      <alignment horizontal="right" vertical="top" wrapText="1"/>
      <protection locked="0"/>
    </xf>
    <xf numFmtId="0" fontId="25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3" fillId="0" borderId="7" xfId="0" applyNumberFormat="1" applyFont="1" applyBorder="1" applyAlignment="1">
      <alignment horizontal="right" vertical="top" wrapText="1"/>
    </xf>
    <xf numFmtId="164" fontId="13" fillId="0" borderId="8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1" fillId="0" borderId="2" xfId="0" applyFont="1" applyBorder="1" applyAlignment="1">
      <alignment horizontal="right" vertical="top" wrapText="1"/>
    </xf>
    <xf numFmtId="0" fontId="21" fillId="0" borderId="3" xfId="0" applyFont="1" applyBorder="1" applyAlignment="1">
      <alignment horizontal="right" vertical="top" wrapText="1"/>
    </xf>
    <xf numFmtId="0" fontId="21" fillId="0" borderId="1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164" fontId="21" fillId="0" borderId="7" xfId="0" applyNumberFormat="1" applyFont="1" applyBorder="1" applyAlignment="1">
      <alignment horizontal="right" vertical="top" wrapText="1"/>
    </xf>
    <xf numFmtId="164" fontId="21" fillId="0" borderId="8" xfId="0" applyNumberFormat="1" applyFont="1" applyBorder="1" applyAlignment="1">
      <alignment horizontal="right" vertical="top" wrapText="1"/>
    </xf>
    <xf numFmtId="0" fontId="21" fillId="0" borderId="6" xfId="0" applyFont="1" applyBorder="1" applyAlignment="1">
      <alignment vertical="top" wrapText="1"/>
    </xf>
    <xf numFmtId="0" fontId="21" fillId="0" borderId="7" xfId="0" applyFont="1" applyBorder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164" fontId="21" fillId="0" borderId="5" xfId="0" applyNumberFormat="1" applyFont="1" applyBorder="1" applyAlignment="1">
      <alignment horizontal="right" vertical="top" wrapText="1"/>
    </xf>
    <xf numFmtId="0" fontId="21" fillId="0" borderId="4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22" fillId="0" borderId="2" xfId="0" applyFont="1" applyBorder="1" applyAlignment="1">
      <alignment horizontal="right" vertical="top" wrapText="1"/>
    </xf>
    <xf numFmtId="0" fontId="22" fillId="0" borderId="3" xfId="0" applyFont="1" applyBorder="1" applyAlignment="1">
      <alignment horizontal="right" vertical="top" wrapText="1"/>
    </xf>
    <xf numFmtId="0" fontId="22" fillId="0" borderId="1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164" fontId="22" fillId="0" borderId="7" xfId="0" applyNumberFormat="1" applyFont="1" applyBorder="1" applyAlignment="1">
      <alignment horizontal="right" vertical="top" wrapText="1"/>
    </xf>
    <xf numFmtId="164" fontId="22" fillId="0" borderId="8" xfId="0" applyNumberFormat="1" applyFont="1" applyBorder="1" applyAlignment="1">
      <alignment horizontal="right" vertical="top" wrapText="1"/>
    </xf>
    <xf numFmtId="0" fontId="22" fillId="0" borderId="6" xfId="0" applyFont="1" applyBorder="1" applyAlignment="1">
      <alignment vertical="top" wrapText="1"/>
    </xf>
    <xf numFmtId="0" fontId="22" fillId="0" borderId="7" xfId="0" applyFont="1" applyBorder="1" applyAlignment="1">
      <alignment vertical="top" wrapText="1"/>
    </xf>
    <xf numFmtId="164" fontId="22" fillId="0" borderId="0" xfId="0" applyNumberFormat="1" applyFont="1" applyAlignment="1">
      <alignment horizontal="right" vertical="top" wrapText="1"/>
    </xf>
    <xf numFmtId="164" fontId="22" fillId="0" borderId="5" xfId="0" applyNumberFormat="1" applyFont="1" applyBorder="1" applyAlignment="1">
      <alignment horizontal="right" vertical="top" wrapText="1"/>
    </xf>
    <xf numFmtId="0" fontId="22" fillId="0" borderId="4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3" fillId="0" borderId="2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164" fontId="25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left" vertical="top" wrapText="1"/>
    </xf>
    <xf numFmtId="0" fontId="25" fillId="0" borderId="0" xfId="0" applyFont="1" applyAlignment="1">
      <alignment vertical="top" wrapText="1"/>
    </xf>
    <xf numFmtId="164" fontId="26" fillId="0" borderId="0" xfId="0" applyNumberFormat="1" applyFont="1" applyAlignment="1">
      <alignment horizontal="right" vertical="top" wrapText="1" indent="1"/>
    </xf>
    <xf numFmtId="164" fontId="26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horizontal="left" vertical="top" wrapText="1" indent="1"/>
    </xf>
    <xf numFmtId="0" fontId="26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 wrapText="1" indent="2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wrapText="1" indent="2"/>
    </xf>
    <xf numFmtId="0" fontId="25" fillId="0" borderId="13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6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27" fillId="0" borderId="0" xfId="0" applyFont="1" applyAlignment="1">
      <alignment horizontal="center" vertical="top" wrapText="1"/>
    </xf>
    <xf numFmtId="44" fontId="1" fillId="0" borderId="0" xfId="1" applyFont="1" applyAlignment="1">
      <alignment vertical="top" wrapText="1"/>
    </xf>
    <xf numFmtId="44" fontId="1" fillId="0" borderId="9" xfId="1" applyFont="1" applyBorder="1" applyAlignment="1">
      <alignment horizontal="center" vertical="top" wrapText="1"/>
    </xf>
    <xf numFmtId="44" fontId="8" fillId="0" borderId="2" xfId="1" applyFont="1" applyBorder="1" applyAlignment="1">
      <alignment vertical="top" wrapText="1"/>
    </xf>
    <xf numFmtId="44" fontId="8" fillId="0" borderId="10" xfId="1" applyFont="1" applyBorder="1" applyAlignment="1">
      <alignment vertical="top" wrapText="1"/>
    </xf>
    <xf numFmtId="44" fontId="0" fillId="0" borderId="0" xfId="1" applyFont="1"/>
    <xf numFmtId="44" fontId="10" fillId="0" borderId="0" xfId="1" applyFont="1" applyAlignment="1">
      <alignment vertical="top" wrapText="1"/>
    </xf>
    <xf numFmtId="44" fontId="10" fillId="0" borderId="11" xfId="1" applyFont="1" applyBorder="1" applyAlignment="1">
      <alignment vertical="top" wrapText="1"/>
    </xf>
    <xf numFmtId="44" fontId="12" fillId="0" borderId="0" xfId="1" applyFont="1" applyAlignment="1">
      <alignment vertical="top" wrapText="1"/>
    </xf>
    <xf numFmtId="44" fontId="12" fillId="0" borderId="11" xfId="1" applyFont="1" applyBorder="1" applyAlignment="1">
      <alignment vertical="top" wrapText="1"/>
    </xf>
    <xf numFmtId="44" fontId="1" fillId="0" borderId="11" xfId="1" applyFont="1" applyBorder="1" applyAlignment="1">
      <alignment vertical="top" wrapText="1"/>
    </xf>
    <xf numFmtId="44" fontId="17" fillId="0" borderId="12" xfId="1" applyFont="1" applyBorder="1" applyAlignment="1" applyProtection="1">
      <alignment vertical="top" wrapText="1"/>
      <protection locked="0"/>
    </xf>
    <xf numFmtId="44" fontId="17" fillId="0" borderId="9" xfId="1" applyFont="1" applyBorder="1" applyAlignment="1">
      <alignment vertical="top" wrapText="1"/>
    </xf>
    <xf numFmtId="44" fontId="17" fillId="0" borderId="11" xfId="1" applyFont="1" applyBorder="1" applyAlignment="1">
      <alignment vertical="top" wrapText="1"/>
    </xf>
    <xf numFmtId="44" fontId="20" fillId="0" borderId="0" xfId="1" applyFont="1" applyAlignment="1">
      <alignment vertical="top" wrapText="1"/>
    </xf>
    <xf numFmtId="44" fontId="20" fillId="0" borderId="11" xfId="1" applyFont="1" applyBorder="1" applyAlignment="1">
      <alignment vertical="top" wrapText="1"/>
    </xf>
    <xf numFmtId="44" fontId="1" fillId="0" borderId="14" xfId="1" applyFont="1" applyBorder="1" applyAlignment="1">
      <alignment vertical="top" wrapText="1"/>
    </xf>
    <xf numFmtId="44" fontId="1" fillId="0" borderId="15" xfId="1" applyFont="1" applyBorder="1" applyAlignment="1">
      <alignment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28575</xdr:rowOff>
    </xdr:from>
    <xdr:to>
      <xdr:col>6</xdr:col>
      <xdr:colOff>527550</xdr:colOff>
      <xdr:row>7</xdr:row>
      <xdr:rowOff>85963</xdr:rowOff>
    </xdr:to>
    <xdr:pic>
      <xdr:nvPicPr>
        <xdr:cNvPr id="2" name="Picture 1" descr="{95f3229a-57ba-4fd6-afb9-f32be57e49d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71475"/>
          <a:ext cx="1080000" cy="514588"/>
        </a:xfrm>
        <a:prstGeom prst="rect">
          <a:avLst/>
        </a:prstGeom>
      </xdr:spPr>
    </xdr:pic>
    <xdr:clientData/>
  </xdr:twoCellAnchor>
  <xdr:twoCellAnchor editAs="oneCell">
    <xdr:from>
      <xdr:col>4</xdr:col>
      <xdr:colOff>338138</xdr:colOff>
      <xdr:row>27</xdr:row>
      <xdr:rowOff>0</xdr:rowOff>
    </xdr:from>
    <xdr:to>
      <xdr:col>7</xdr:col>
      <xdr:colOff>625902</xdr:colOff>
      <xdr:row>44</xdr:row>
      <xdr:rowOff>114043</xdr:rowOff>
    </xdr:to>
    <xdr:pic>
      <xdr:nvPicPr>
        <xdr:cNvPr id="3" name="Picture 2" descr="{99cdb9b6-80a4-4ee1-b13b-64295f7e87d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62313" y="3086100"/>
          <a:ext cx="2935714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23813</xdr:rowOff>
    </xdr:from>
    <xdr:to>
      <xdr:col>4</xdr:col>
      <xdr:colOff>922337</xdr:colOff>
      <xdr:row>54</xdr:row>
      <xdr:rowOff>87313</xdr:rowOff>
    </xdr:to>
    <xdr:pic>
      <xdr:nvPicPr>
        <xdr:cNvPr id="4" name="Picture 3" descr="{d6dd644d-cbb7-453a-aba8-ec9036136c73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853113"/>
          <a:ext cx="889000" cy="4064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28575</xdr:rowOff>
    </xdr:from>
    <xdr:to>
      <xdr:col>1</xdr:col>
      <xdr:colOff>641350</xdr:colOff>
      <xdr:row>83</xdr:row>
      <xdr:rowOff>87406</xdr:rowOff>
    </xdr:to>
    <xdr:pic>
      <xdr:nvPicPr>
        <xdr:cNvPr id="5" name="Picture 4" descr="{9a935548-bcf9-4e82-9bd6-0084a0b8098d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286875"/>
          <a:ext cx="603250" cy="2874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8"/>
      <c r="F2" s="48"/>
      <c r="G2" s="48"/>
      <c r="H2" s="48"/>
      <c r="I2" s="8"/>
    </row>
    <row r="3" spans="2:9" ht="9" customHeight="1" x14ac:dyDescent="0.25">
      <c r="B3" s="5"/>
      <c r="C3" s="6"/>
      <c r="D3" s="7"/>
      <c r="E3" s="48"/>
      <c r="F3" s="48"/>
      <c r="G3" s="48"/>
      <c r="H3" s="48"/>
      <c r="I3" s="8"/>
    </row>
    <row r="4" spans="2:9" ht="9" customHeight="1" x14ac:dyDescent="0.25">
      <c r="B4" s="5"/>
      <c r="C4" s="6"/>
      <c r="D4" s="7"/>
      <c r="E4" s="48"/>
      <c r="F4" s="48"/>
      <c r="G4" s="48"/>
      <c r="H4" s="48"/>
      <c r="I4" s="8"/>
    </row>
    <row r="5" spans="2:9" ht="9" customHeight="1" x14ac:dyDescent="0.25">
      <c r="B5" s="5"/>
      <c r="C5" s="6"/>
      <c r="D5" s="7"/>
      <c r="E5" s="48"/>
      <c r="F5" s="48"/>
      <c r="G5" s="48"/>
      <c r="H5" s="48"/>
      <c r="I5" s="8"/>
    </row>
    <row r="6" spans="2:9" ht="9" customHeight="1" x14ac:dyDescent="0.25">
      <c r="B6" s="5"/>
      <c r="C6" s="6"/>
      <c r="D6" s="7"/>
      <c r="E6" s="48"/>
      <c r="F6" s="48"/>
      <c r="G6" s="48"/>
      <c r="H6" s="48"/>
      <c r="I6" s="8"/>
    </row>
    <row r="7" spans="2:9" ht="9" customHeight="1" x14ac:dyDescent="0.25">
      <c r="B7" s="5"/>
      <c r="C7" s="6"/>
      <c r="D7" s="7"/>
      <c r="E7" s="48"/>
      <c r="F7" s="48"/>
      <c r="G7" s="48"/>
      <c r="H7" s="48"/>
      <c r="I7" s="8"/>
    </row>
    <row r="8" spans="2:9" ht="9" customHeight="1" x14ac:dyDescent="0.25">
      <c r="B8" s="5"/>
      <c r="C8" s="6"/>
      <c r="D8" s="7"/>
      <c r="E8" s="48"/>
      <c r="F8" s="48"/>
      <c r="G8" s="48"/>
      <c r="H8" s="48"/>
      <c r="I8" s="8"/>
    </row>
    <row r="9" spans="2:9" ht="9" customHeight="1" x14ac:dyDescent="0.25">
      <c r="B9" s="5"/>
      <c r="C9" s="6"/>
      <c r="D9" s="7"/>
      <c r="E9" s="48"/>
      <c r="F9" s="48"/>
      <c r="G9" s="48"/>
      <c r="H9" s="48"/>
      <c r="I9" s="8"/>
    </row>
    <row r="10" spans="2:9" ht="9" customHeight="1" x14ac:dyDescent="0.25">
      <c r="B10" s="5"/>
      <c r="C10" s="6"/>
      <c r="D10" s="7"/>
      <c r="E10" s="48"/>
      <c r="F10" s="48"/>
      <c r="G10" s="48"/>
      <c r="H10" s="48"/>
      <c r="I10" s="8"/>
    </row>
    <row r="11" spans="2:9" ht="9" customHeight="1" x14ac:dyDescent="0.25">
      <c r="B11" s="5"/>
      <c r="C11" s="6"/>
      <c r="D11" s="7"/>
      <c r="E11" s="49" t="str">
        <f>IF(Paramètres!C5&lt;&gt;"",Paramètres!C5,"")</f>
        <v xml:space="preserve">AMELIORATION DE LA RESILIENCE ELECTRIQUE A L'HÔPITAL DU GIER SITE DE SAINT CHAMOND </v>
      </c>
      <c r="F11" s="49"/>
      <c r="G11" s="49"/>
      <c r="H11" s="49"/>
      <c r="I11" s="8"/>
    </row>
    <row r="12" spans="2:9" ht="9" customHeight="1" x14ac:dyDescent="0.25">
      <c r="B12" s="5"/>
      <c r="C12" s="6"/>
      <c r="D12" s="7"/>
      <c r="E12" s="49"/>
      <c r="F12" s="49"/>
      <c r="G12" s="49"/>
      <c r="H12" s="49"/>
      <c r="I12" s="8"/>
    </row>
    <row r="13" spans="2:9" ht="9" customHeight="1" x14ac:dyDescent="0.25">
      <c r="B13" s="5"/>
      <c r="C13" s="6"/>
      <c r="D13" s="7"/>
      <c r="E13" s="49"/>
      <c r="F13" s="49"/>
      <c r="G13" s="49"/>
      <c r="H13" s="49"/>
      <c r="I13" s="8"/>
    </row>
    <row r="14" spans="2:9" ht="9" customHeight="1" x14ac:dyDescent="0.25">
      <c r="B14" s="5"/>
      <c r="C14" s="6"/>
      <c r="D14" s="7"/>
      <c r="E14" s="49"/>
      <c r="F14" s="49"/>
      <c r="G14" s="49"/>
      <c r="H14" s="49"/>
      <c r="I14" s="8"/>
    </row>
    <row r="15" spans="2:9" ht="9" customHeight="1" x14ac:dyDescent="0.25">
      <c r="B15" s="5"/>
      <c r="C15" s="6"/>
      <c r="D15" s="7"/>
      <c r="E15" s="49"/>
      <c r="F15" s="49"/>
      <c r="G15" s="49"/>
      <c r="H15" s="49"/>
      <c r="I15" s="8"/>
    </row>
    <row r="16" spans="2:9" ht="9" customHeight="1" x14ac:dyDescent="0.25">
      <c r="B16" s="5"/>
      <c r="C16" s="6"/>
      <c r="D16" s="7"/>
      <c r="E16" s="49"/>
      <c r="F16" s="49"/>
      <c r="G16" s="49"/>
      <c r="H16" s="49"/>
      <c r="I16" s="8"/>
    </row>
    <row r="17" spans="2:9" ht="9" customHeight="1" x14ac:dyDescent="0.25">
      <c r="B17" s="5"/>
      <c r="C17" s="6"/>
      <c r="D17" s="7"/>
      <c r="E17" s="49"/>
      <c r="F17" s="49"/>
      <c r="G17" s="49"/>
      <c r="H17" s="49"/>
      <c r="I17" s="8"/>
    </row>
    <row r="18" spans="2:9" ht="9" customHeight="1" x14ac:dyDescent="0.25">
      <c r="B18" s="5"/>
      <c r="C18" s="6"/>
      <c r="D18" s="7"/>
      <c r="E18" s="49"/>
      <c r="F18" s="49"/>
      <c r="G18" s="49"/>
      <c r="H18" s="49"/>
      <c r="I18" s="8"/>
    </row>
    <row r="19" spans="2:9" ht="9" customHeight="1" x14ac:dyDescent="0.25">
      <c r="B19" s="5"/>
      <c r="C19" s="6"/>
      <c r="D19" s="7"/>
      <c r="E19" s="49"/>
      <c r="F19" s="49"/>
      <c r="G19" s="49"/>
      <c r="H19" s="49"/>
      <c r="I19" s="8"/>
    </row>
    <row r="20" spans="2:9" ht="9" customHeight="1" x14ac:dyDescent="0.25">
      <c r="B20" s="5"/>
      <c r="C20" s="6"/>
      <c r="D20" s="7"/>
      <c r="E20" s="49" t="str">
        <f>IF(Paramètres!C24&lt;&gt;"",Paramètres!C24,"") &amp; CHAR(10) &amp; IF(Paramètres!C26&lt;&gt;"",Paramètres!C26,"") &amp; CHAR(10) &amp; IF(Paramètres!C28&lt;&gt;"",Paramètres!C28,"")</f>
        <v xml:space="preserve"> 19 rue Victor Hugo
42400 SAINT CHAMOND
</v>
      </c>
      <c r="F20" s="49"/>
      <c r="G20" s="49"/>
      <c r="H20" s="49"/>
      <c r="I20" s="8"/>
    </row>
    <row r="21" spans="2:9" ht="9" customHeight="1" x14ac:dyDescent="0.25">
      <c r="B21" s="5"/>
      <c r="C21" s="6"/>
      <c r="D21" s="7"/>
      <c r="E21" s="49"/>
      <c r="F21" s="49"/>
      <c r="G21" s="49"/>
      <c r="H21" s="49"/>
      <c r="I21" s="8"/>
    </row>
    <row r="22" spans="2:9" ht="9" customHeight="1" x14ac:dyDescent="0.25">
      <c r="B22" s="5"/>
      <c r="C22" s="6"/>
      <c r="D22" s="7"/>
      <c r="E22" s="49"/>
      <c r="F22" s="49"/>
      <c r="G22" s="49"/>
      <c r="H22" s="49"/>
      <c r="I22" s="8"/>
    </row>
    <row r="23" spans="2:9" ht="9" customHeight="1" x14ac:dyDescent="0.25">
      <c r="B23" s="5"/>
      <c r="C23" s="6"/>
      <c r="D23" s="7"/>
      <c r="E23" s="49"/>
      <c r="F23" s="49"/>
      <c r="G23" s="49"/>
      <c r="H23" s="49"/>
      <c r="I23" s="8"/>
    </row>
    <row r="24" spans="2:9" ht="9" customHeight="1" x14ac:dyDescent="0.25">
      <c r="B24" s="5"/>
      <c r="C24" s="6"/>
      <c r="D24" s="7"/>
      <c r="E24" s="49"/>
      <c r="F24" s="49"/>
      <c r="G24" s="49"/>
      <c r="H24" s="49"/>
      <c r="I24" s="8"/>
    </row>
    <row r="25" spans="2:9" ht="9" customHeight="1" x14ac:dyDescent="0.25">
      <c r="B25" s="5"/>
      <c r="C25" s="6"/>
      <c r="D25" s="7"/>
      <c r="E25" s="49"/>
      <c r="F25" s="49"/>
      <c r="G25" s="49"/>
      <c r="H25" s="49"/>
      <c r="I25" s="8"/>
    </row>
    <row r="26" spans="2:9" ht="9" customHeight="1" x14ac:dyDescent="0.25">
      <c r="B26" s="5"/>
      <c r="C26" s="6"/>
      <c r="D26" s="7"/>
      <c r="E26" s="49"/>
      <c r="F26" s="49"/>
      <c r="G26" s="49"/>
      <c r="H26" s="49"/>
      <c r="I26" s="8"/>
    </row>
    <row r="27" spans="2:9" ht="9" customHeight="1" x14ac:dyDescent="0.25">
      <c r="B27" s="5"/>
      <c r="C27" s="6"/>
      <c r="D27" s="7"/>
      <c r="E27" s="49"/>
      <c r="F27" s="49"/>
      <c r="G27" s="49"/>
      <c r="H27" s="49"/>
      <c r="I27" s="8"/>
    </row>
    <row r="28" spans="2:9" ht="9" customHeight="1" x14ac:dyDescent="0.25">
      <c r="B28" s="5"/>
      <c r="C28" s="6"/>
      <c r="D28" s="7"/>
      <c r="E28" s="48"/>
      <c r="F28" s="48"/>
      <c r="G28" s="48"/>
      <c r="H28" s="48"/>
      <c r="I28" s="8"/>
    </row>
    <row r="29" spans="2:9" ht="9" customHeight="1" x14ac:dyDescent="0.25">
      <c r="B29" s="5"/>
      <c r="C29" s="6"/>
      <c r="D29" s="7"/>
      <c r="E29" s="48"/>
      <c r="F29" s="48"/>
      <c r="G29" s="48"/>
      <c r="H29" s="48"/>
      <c r="I29" s="8"/>
    </row>
    <row r="30" spans="2:9" ht="9" customHeight="1" x14ac:dyDescent="0.25">
      <c r="B30" s="5"/>
      <c r="C30" s="6"/>
      <c r="D30" s="7"/>
      <c r="E30" s="48"/>
      <c r="F30" s="48"/>
      <c r="G30" s="48"/>
      <c r="H30" s="48"/>
      <c r="I30" s="8"/>
    </row>
    <row r="31" spans="2:9" ht="9" customHeight="1" x14ac:dyDescent="0.25">
      <c r="B31" s="5"/>
      <c r="C31" s="6"/>
      <c r="D31" s="7"/>
      <c r="E31" s="48"/>
      <c r="F31" s="48"/>
      <c r="G31" s="48"/>
      <c r="H31" s="48"/>
      <c r="I31" s="8"/>
    </row>
    <row r="32" spans="2:9" ht="9" customHeight="1" x14ac:dyDescent="0.25">
      <c r="B32" s="5"/>
      <c r="C32" s="6"/>
      <c r="D32" s="7"/>
      <c r="E32" s="48"/>
      <c r="F32" s="48"/>
      <c r="G32" s="48"/>
      <c r="H32" s="48"/>
      <c r="I32" s="8"/>
    </row>
    <row r="33" spans="2:9" ht="9" customHeight="1" x14ac:dyDescent="0.25">
      <c r="B33" s="5"/>
      <c r="C33" s="6"/>
      <c r="D33" s="7"/>
      <c r="E33" s="48"/>
      <c r="F33" s="48"/>
      <c r="G33" s="48"/>
      <c r="H33" s="48"/>
      <c r="I33" s="8"/>
    </row>
    <row r="34" spans="2:9" ht="9" customHeight="1" x14ac:dyDescent="0.25">
      <c r="B34" s="5"/>
      <c r="C34" s="6"/>
      <c r="D34" s="7"/>
      <c r="E34" s="48"/>
      <c r="F34" s="48"/>
      <c r="G34" s="48"/>
      <c r="H34" s="48"/>
      <c r="I34" s="8"/>
    </row>
    <row r="35" spans="2:9" ht="9" customHeight="1" x14ac:dyDescent="0.25">
      <c r="B35" s="5"/>
      <c r="C35" s="6"/>
      <c r="D35" s="7"/>
      <c r="E35" s="48"/>
      <c r="F35" s="48"/>
      <c r="G35" s="48"/>
      <c r="H35" s="48"/>
      <c r="I35" s="8"/>
    </row>
    <row r="36" spans="2:9" ht="9" customHeight="1" x14ac:dyDescent="0.25">
      <c r="B36" s="5"/>
      <c r="C36" s="6"/>
      <c r="D36" s="7"/>
      <c r="E36" s="48"/>
      <c r="F36" s="48"/>
      <c r="G36" s="48"/>
      <c r="H36" s="48"/>
      <c r="I36" s="8"/>
    </row>
    <row r="37" spans="2:9" ht="9" customHeight="1" x14ac:dyDescent="0.25">
      <c r="B37" s="5"/>
      <c r="C37" s="6"/>
      <c r="D37" s="7"/>
      <c r="E37" s="48"/>
      <c r="F37" s="48"/>
      <c r="G37" s="48"/>
      <c r="H37" s="48"/>
      <c r="I37" s="8"/>
    </row>
    <row r="38" spans="2:9" ht="9" customHeight="1" x14ac:dyDescent="0.25">
      <c r="B38" s="5"/>
      <c r="C38" s="6"/>
      <c r="D38" s="7"/>
      <c r="E38" s="48"/>
      <c r="F38" s="48"/>
      <c r="G38" s="48"/>
      <c r="H38" s="48"/>
      <c r="I38" s="8"/>
    </row>
    <row r="39" spans="2:9" ht="9" customHeight="1" x14ac:dyDescent="0.25">
      <c r="B39" s="5"/>
      <c r="C39" s="6"/>
      <c r="D39" s="7"/>
      <c r="E39" s="48"/>
      <c r="F39" s="48"/>
      <c r="G39" s="48"/>
      <c r="H39" s="48"/>
      <c r="I39" s="8"/>
    </row>
    <row r="40" spans="2:9" ht="9" customHeight="1" x14ac:dyDescent="0.25">
      <c r="B40" s="5"/>
      <c r="C40" s="6"/>
      <c r="D40" s="7"/>
      <c r="E40" s="48"/>
      <c r="F40" s="48"/>
      <c r="G40" s="48"/>
      <c r="H40" s="48"/>
      <c r="I40" s="8"/>
    </row>
    <row r="41" spans="2:9" ht="9" customHeight="1" x14ac:dyDescent="0.25">
      <c r="B41" s="5"/>
      <c r="C41" s="6"/>
      <c r="D41" s="7"/>
      <c r="E41" s="48"/>
      <c r="F41" s="48"/>
      <c r="G41" s="48"/>
      <c r="H41" s="48"/>
      <c r="I41" s="8"/>
    </row>
    <row r="42" spans="2:9" ht="9" customHeight="1" x14ac:dyDescent="0.25">
      <c r="B42" s="5"/>
      <c r="C42" s="6"/>
      <c r="D42" s="7"/>
      <c r="E42" s="48"/>
      <c r="F42" s="48"/>
      <c r="G42" s="48"/>
      <c r="H42" s="48"/>
      <c r="I42" s="8"/>
    </row>
    <row r="43" spans="2:9" ht="9" customHeight="1" x14ac:dyDescent="0.25">
      <c r="B43" s="5"/>
      <c r="C43" s="6"/>
      <c r="D43" s="7"/>
      <c r="E43" s="48"/>
      <c r="F43" s="48"/>
      <c r="G43" s="48"/>
      <c r="H43" s="48"/>
      <c r="I43" s="8"/>
    </row>
    <row r="44" spans="2:9" ht="9" customHeight="1" x14ac:dyDescent="0.25">
      <c r="B44" s="5"/>
      <c r="C44" s="6"/>
      <c r="D44" s="7"/>
      <c r="E44" s="48"/>
      <c r="F44" s="48"/>
      <c r="G44" s="48"/>
      <c r="H44" s="48"/>
      <c r="I44" s="8"/>
    </row>
    <row r="45" spans="2:9" ht="9" customHeight="1" x14ac:dyDescent="0.25">
      <c r="B45" s="5"/>
      <c r="C45" s="6"/>
      <c r="D45" s="7"/>
      <c r="E45" s="48"/>
      <c r="F45" s="48"/>
      <c r="G45" s="48"/>
      <c r="H45" s="48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8"/>
      <c r="F47" s="60" t="s">
        <v>4</v>
      </c>
      <c r="G47" s="48"/>
      <c r="H47" s="48"/>
      <c r="I47" s="8"/>
    </row>
    <row r="48" spans="2:9" ht="9" customHeight="1" x14ac:dyDescent="0.25">
      <c r="B48" s="5"/>
      <c r="C48" s="6"/>
      <c r="D48" s="7"/>
      <c r="E48" s="48"/>
      <c r="F48" s="48"/>
      <c r="G48" s="48"/>
      <c r="H48" s="48"/>
      <c r="I48" s="8"/>
    </row>
    <row r="49" spans="2:9" ht="9" customHeight="1" x14ac:dyDescent="0.25">
      <c r="B49" s="5"/>
      <c r="C49" s="6"/>
      <c r="D49" s="7"/>
      <c r="E49" s="48"/>
      <c r="F49" s="48"/>
      <c r="G49" s="48"/>
      <c r="H49" s="48"/>
      <c r="I49" s="8"/>
    </row>
    <row r="50" spans="2:9" ht="9" customHeight="1" x14ac:dyDescent="0.25">
      <c r="B50" s="5"/>
      <c r="C50" s="6"/>
      <c r="D50" s="7"/>
      <c r="E50" s="48"/>
      <c r="F50" s="48"/>
      <c r="G50" s="48"/>
      <c r="H50" s="48"/>
      <c r="I50" s="8"/>
    </row>
    <row r="51" spans="2:9" ht="9" customHeight="1" x14ac:dyDescent="0.25">
      <c r="B51" s="5"/>
      <c r="C51" s="6"/>
      <c r="D51" s="7"/>
      <c r="E51" s="48"/>
      <c r="F51" s="48"/>
      <c r="G51" s="48"/>
      <c r="H51" s="48"/>
      <c r="I51" s="8"/>
    </row>
    <row r="52" spans="2:9" ht="9" customHeight="1" x14ac:dyDescent="0.25">
      <c r="B52" s="5"/>
      <c r="C52" s="6"/>
      <c r="D52" s="7"/>
      <c r="E52" s="48"/>
      <c r="F52" s="48"/>
      <c r="G52" s="48"/>
      <c r="H52" s="48"/>
      <c r="I52" s="8"/>
    </row>
    <row r="53" spans="2:9" ht="9" customHeight="1" x14ac:dyDescent="0.25">
      <c r="B53" s="5"/>
      <c r="C53" s="6"/>
      <c r="D53" s="7"/>
      <c r="E53" s="48"/>
      <c r="F53" s="48"/>
      <c r="G53" s="48"/>
      <c r="H53" s="48"/>
      <c r="I53" s="8"/>
    </row>
    <row r="54" spans="2:9" ht="9" customHeight="1" x14ac:dyDescent="0.25">
      <c r="B54" s="5"/>
      <c r="C54" s="6"/>
      <c r="D54" s="7"/>
      <c r="E54" s="48"/>
      <c r="F54" s="48"/>
      <c r="G54" s="48"/>
      <c r="H54" s="48"/>
      <c r="I54" s="8"/>
    </row>
    <row r="55" spans="2:9" ht="9" customHeight="1" x14ac:dyDescent="0.25">
      <c r="B55" s="5"/>
      <c r="C55" s="6"/>
      <c r="D55" s="7"/>
      <c r="E55" s="48"/>
      <c r="F55" s="48"/>
      <c r="G55" s="48"/>
      <c r="H55" s="48"/>
      <c r="I55" s="8"/>
    </row>
    <row r="56" spans="2:9" ht="9" customHeight="1" x14ac:dyDescent="0.25">
      <c r="B56" s="5"/>
      <c r="C56" s="6"/>
      <c r="D56" s="7"/>
      <c r="E56" s="48"/>
      <c r="F56" s="48"/>
      <c r="G56" s="48"/>
      <c r="H56" s="48"/>
      <c r="I56" s="8"/>
    </row>
    <row r="57" spans="2:9" ht="9" customHeight="1" x14ac:dyDescent="0.25">
      <c r="B57" s="5"/>
      <c r="C57" s="6"/>
      <c r="D57" s="7"/>
      <c r="E57" s="48"/>
      <c r="F57" s="48"/>
      <c r="G57" s="48"/>
      <c r="H57" s="48"/>
      <c r="I57" s="8"/>
    </row>
    <row r="58" spans="2:9" ht="9" customHeight="1" x14ac:dyDescent="0.25">
      <c r="B58" s="5"/>
      <c r="C58" s="6"/>
      <c r="D58" s="7"/>
      <c r="E58" s="48"/>
      <c r="F58" s="48"/>
      <c r="G58" s="48"/>
      <c r="H58" s="48"/>
      <c r="I58" s="8"/>
    </row>
    <row r="59" spans="2:9" ht="9" customHeight="1" x14ac:dyDescent="0.25">
      <c r="B59" s="5"/>
      <c r="C59" s="6"/>
      <c r="D59" s="7"/>
      <c r="E59" s="48"/>
      <c r="F59" s="48"/>
      <c r="G59" s="48"/>
      <c r="H59" s="48"/>
      <c r="I59" s="8"/>
    </row>
    <row r="60" spans="2:9" ht="9" customHeight="1" x14ac:dyDescent="0.25">
      <c r="B60" s="5"/>
      <c r="C60" s="6"/>
      <c r="D60" s="7"/>
      <c r="E60" s="48"/>
      <c r="F60" s="48"/>
      <c r="G60" s="48"/>
      <c r="H60" s="48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0" t="str">
        <f>IF(Paramètres!C9&lt;&gt;"",Paramètres!C9,"")</f>
        <v>Lot n°2</v>
      </c>
      <c r="F62" s="50"/>
      <c r="G62" s="50"/>
      <c r="H62" s="50"/>
      <c r="I62" s="8"/>
    </row>
    <row r="63" spans="2:9" ht="9" customHeight="1" x14ac:dyDescent="0.25">
      <c r="B63" s="5"/>
      <c r="C63" s="6"/>
      <c r="D63" s="7"/>
      <c r="E63" s="50"/>
      <c r="F63" s="50"/>
      <c r="G63" s="50"/>
      <c r="H63" s="50"/>
      <c r="I63" s="8"/>
    </row>
    <row r="64" spans="2:9" ht="9" customHeight="1" x14ac:dyDescent="0.25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25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25">
      <c r="B66" s="5"/>
      <c r="C66" s="6"/>
      <c r="D66" s="7"/>
      <c r="E66" s="50" t="str">
        <f>IF(Paramètres!C11&lt;&gt;"",Paramètres!C11,"")</f>
        <v xml:space="preserve">GROUPE ELECTROGENE </v>
      </c>
      <c r="F66" s="50"/>
      <c r="G66" s="50"/>
      <c r="H66" s="50"/>
      <c r="I66" s="8"/>
    </row>
    <row r="67" spans="2:9" ht="9" customHeight="1" x14ac:dyDescent="0.25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25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25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25">
      <c r="B70" s="5"/>
      <c r="C70" s="6"/>
      <c r="D70" s="7"/>
      <c r="E70" s="50"/>
      <c r="F70" s="50"/>
      <c r="G70" s="50"/>
      <c r="H70" s="50"/>
      <c r="I70" s="8"/>
    </row>
    <row r="71" spans="2:9" ht="9" customHeight="1" x14ac:dyDescent="0.25">
      <c r="B71" s="5"/>
      <c r="C71" s="6"/>
      <c r="D71" s="7"/>
      <c r="E71" s="51" t="str">
        <f>IF(Paramètres!C3&lt;&gt;"",Paramètres!C3,"")</f>
        <v>D.P.G.F.</v>
      </c>
      <c r="F71" s="52"/>
      <c r="G71" s="52"/>
      <c r="H71" s="53"/>
      <c r="I71" s="8"/>
    </row>
    <row r="72" spans="2:9" ht="9" customHeight="1" x14ac:dyDescent="0.25">
      <c r="B72" s="5"/>
      <c r="C72" s="6"/>
      <c r="D72" s="7"/>
      <c r="E72" s="54"/>
      <c r="F72" s="49"/>
      <c r="G72" s="49"/>
      <c r="H72" s="55"/>
      <c r="I72" s="8"/>
    </row>
    <row r="73" spans="2:9" ht="9" customHeight="1" x14ac:dyDescent="0.25">
      <c r="B73" s="5"/>
      <c r="C73" s="6"/>
      <c r="D73" s="7"/>
      <c r="E73" s="54"/>
      <c r="F73" s="49"/>
      <c r="G73" s="49"/>
      <c r="H73" s="55"/>
      <c r="I73" s="8"/>
    </row>
    <row r="74" spans="2:9" ht="9" customHeight="1" x14ac:dyDescent="0.25">
      <c r="B74" s="5"/>
      <c r="C74" s="6"/>
      <c r="D74" s="7"/>
      <c r="E74" s="54"/>
      <c r="F74" s="49"/>
      <c r="G74" s="49"/>
      <c r="H74" s="55"/>
      <c r="I74" s="8"/>
    </row>
    <row r="75" spans="2:9" ht="9" customHeight="1" x14ac:dyDescent="0.25">
      <c r="B75" s="5"/>
      <c r="C75" s="6"/>
      <c r="D75" s="7"/>
      <c r="E75" s="54"/>
      <c r="F75" s="49"/>
      <c r="G75" s="49"/>
      <c r="H75" s="55"/>
      <c r="I75" s="8"/>
    </row>
    <row r="76" spans="2:9" ht="9" customHeight="1" x14ac:dyDescent="0.25">
      <c r="B76" s="5"/>
      <c r="C76" s="6"/>
      <c r="D76" s="7"/>
      <c r="E76" s="54"/>
      <c r="F76" s="49"/>
      <c r="G76" s="49"/>
      <c r="H76" s="55"/>
      <c r="I76" s="8"/>
    </row>
    <row r="77" spans="2:9" ht="9" customHeight="1" x14ac:dyDescent="0.25">
      <c r="B77" s="5"/>
      <c r="C77" s="6"/>
      <c r="D77" s="7"/>
      <c r="E77" s="56"/>
      <c r="F77" s="57"/>
      <c r="G77" s="57"/>
      <c r="H77" s="58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9" t="s">
        <v>0</v>
      </c>
      <c r="G79" s="59">
        <f>IF(Paramètres!C7&lt;&gt;"",Paramètres!C7,"")</f>
        <v>2517</v>
      </c>
      <c r="H79" s="7"/>
      <c r="I79" s="8"/>
    </row>
    <row r="80" spans="2:9" ht="9" customHeight="1" x14ac:dyDescent="0.25">
      <c r="B80" s="63"/>
      <c r="C80" s="61" t="s">
        <v>5</v>
      </c>
      <c r="D80" s="7"/>
      <c r="E80" s="7"/>
      <c r="F80" s="59"/>
      <c r="G80" s="59"/>
      <c r="H80" s="7"/>
      <c r="I80" s="8"/>
    </row>
    <row r="81" spans="2:9" ht="9" customHeight="1" x14ac:dyDescent="0.25">
      <c r="B81" s="63"/>
      <c r="C81" s="62"/>
      <c r="D81" s="7"/>
      <c r="E81" s="7"/>
      <c r="F81" s="59" t="s">
        <v>1</v>
      </c>
      <c r="G81" s="59" t="str">
        <f>IF(Paramètres!C13&lt;&gt;"",Paramètres!C13,"")</f>
        <v>17/09/2025</v>
      </c>
      <c r="H81" s="7"/>
      <c r="I81" s="8"/>
    </row>
    <row r="82" spans="2:9" ht="9" customHeight="1" x14ac:dyDescent="0.25">
      <c r="B82" s="63"/>
      <c r="C82" s="62"/>
      <c r="D82" s="7"/>
      <c r="E82" s="7"/>
      <c r="F82" s="59"/>
      <c r="G82" s="59"/>
      <c r="H82" s="7"/>
      <c r="I82" s="8"/>
    </row>
    <row r="83" spans="2:9" ht="9" customHeight="1" x14ac:dyDescent="0.25">
      <c r="B83" s="63"/>
      <c r="C83" s="62"/>
      <c r="D83" s="7"/>
      <c r="E83" s="7"/>
      <c r="F83" s="59" t="s">
        <v>2</v>
      </c>
      <c r="G83" s="59" t="str">
        <f>IF(Paramètres!C15&lt;&gt;"",Paramètres!C15,"")</f>
        <v>DCE</v>
      </c>
      <c r="H83" s="7"/>
      <c r="I83" s="8"/>
    </row>
    <row r="84" spans="2:9" ht="9" customHeight="1" x14ac:dyDescent="0.25">
      <c r="B84" s="63"/>
      <c r="C84" s="62"/>
      <c r="D84" s="7"/>
      <c r="E84" s="7"/>
      <c r="F84" s="59"/>
      <c r="G84" s="59"/>
      <c r="H84" s="7"/>
      <c r="I84" s="8"/>
    </row>
    <row r="85" spans="2:9" ht="9" customHeight="1" x14ac:dyDescent="0.25">
      <c r="B85" s="63"/>
      <c r="C85" s="62"/>
      <c r="D85" s="7"/>
      <c r="E85" s="7"/>
      <c r="F85" s="59" t="s">
        <v>3</v>
      </c>
      <c r="G85" s="59" t="str">
        <f>IF(Paramètres!C17&lt;&gt;"",Paramètres!C17,"")</f>
        <v>A</v>
      </c>
      <c r="H85" s="7"/>
      <c r="I85" s="8"/>
    </row>
    <row r="86" spans="2:9" ht="9" customHeight="1" x14ac:dyDescent="0.25">
      <c r="B86" s="63"/>
      <c r="C86" s="62"/>
      <c r="D86" s="7"/>
      <c r="E86" s="7"/>
      <c r="F86" s="59"/>
      <c r="G86" s="59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449"/>
  <sheetViews>
    <sheetView showGridLines="0" tabSelected="1" workbookViewId="0">
      <pane ySplit="3" topLeftCell="A407" activePane="bottomLeft" state="frozen"/>
      <selection pane="bottomLeft" activeCell="Y20" sqref="Y20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13.7109375" customWidth="1"/>
    <col min="5" max="11" width="8.140625" customWidth="1"/>
    <col min="12" max="13" width="12.5703125" style="151" customWidth="1"/>
    <col min="14" max="14" width="10.7109375" customWidth="1"/>
    <col min="15" max="15" width="0" hidden="1" customWidth="1"/>
    <col min="16" max="16" width="10.7109375" customWidth="1"/>
    <col min="17" max="20" width="0" hidden="1" customWidth="1"/>
    <col min="21" max="69" width="10.7109375" customWidth="1"/>
  </cols>
  <sheetData>
    <row r="1" spans="1:20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147" t="s">
        <v>17</v>
      </c>
      <c r="M1" s="147" t="s">
        <v>18</v>
      </c>
      <c r="N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  <c r="T1" s="7" t="s">
        <v>24</v>
      </c>
    </row>
    <row r="3" spans="1:20" ht="33.75" x14ac:dyDescent="0.25">
      <c r="A3" s="7" t="s">
        <v>25</v>
      </c>
      <c r="B3" s="13" t="s">
        <v>26</v>
      </c>
      <c r="C3" s="13" t="s">
        <v>27</v>
      </c>
      <c r="D3" s="64" t="s">
        <v>28</v>
      </c>
      <c r="E3" s="64"/>
      <c r="F3" s="64"/>
      <c r="G3" s="64"/>
      <c r="H3" s="64"/>
      <c r="I3" s="13" t="s">
        <v>14</v>
      </c>
      <c r="J3" s="13" t="s">
        <v>29</v>
      </c>
      <c r="K3" s="13" t="s">
        <v>30</v>
      </c>
      <c r="L3" s="148" t="s">
        <v>31</v>
      </c>
      <c r="M3" s="148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  <c r="S3" s="13" t="s">
        <v>38</v>
      </c>
      <c r="T3" s="13" t="s">
        <v>39</v>
      </c>
    </row>
    <row r="4" spans="1:20" ht="18" customHeight="1" x14ac:dyDescent="0.25">
      <c r="A4" s="7">
        <v>2</v>
      </c>
      <c r="B4" s="14" t="s">
        <v>40</v>
      </c>
      <c r="C4" s="14"/>
      <c r="D4" s="65" t="s">
        <v>41</v>
      </c>
      <c r="E4" s="65"/>
      <c r="F4" s="65"/>
      <c r="G4" s="65"/>
      <c r="H4" s="65"/>
      <c r="I4" s="15"/>
      <c r="J4" s="15"/>
      <c r="K4" s="15"/>
      <c r="L4" s="149"/>
      <c r="M4" s="150"/>
      <c r="N4" s="7"/>
    </row>
    <row r="5" spans="1:20" hidden="1" x14ac:dyDescent="0.25">
      <c r="A5" s="7">
        <v>3</v>
      </c>
    </row>
    <row r="6" spans="1:20" hidden="1" x14ac:dyDescent="0.25">
      <c r="A6" s="7" t="s">
        <v>42</v>
      </c>
    </row>
    <row r="7" spans="1:20" hidden="1" x14ac:dyDescent="0.25">
      <c r="A7" s="7">
        <v>3</v>
      </c>
    </row>
    <row r="8" spans="1:20" hidden="1" x14ac:dyDescent="0.25">
      <c r="A8" s="7" t="s">
        <v>42</v>
      </c>
    </row>
    <row r="9" spans="1:20" ht="36" customHeight="1" x14ac:dyDescent="0.25">
      <c r="A9" s="7">
        <v>3</v>
      </c>
      <c r="B9" s="16">
        <v>3</v>
      </c>
      <c r="C9" s="16"/>
      <c r="D9" s="66" t="s">
        <v>43</v>
      </c>
      <c r="E9" s="66"/>
      <c r="F9" s="66"/>
      <c r="G9" s="66"/>
      <c r="H9" s="66"/>
      <c r="I9" s="17"/>
      <c r="J9" s="17"/>
      <c r="K9" s="17"/>
      <c r="L9" s="152"/>
      <c r="M9" s="153"/>
      <c r="N9" s="7"/>
    </row>
    <row r="10" spans="1:20" hidden="1" x14ac:dyDescent="0.25">
      <c r="A10" s="7" t="s">
        <v>44</v>
      </c>
    </row>
    <row r="11" spans="1:20" ht="15.75" customHeight="1" x14ac:dyDescent="0.25">
      <c r="A11" s="7">
        <v>4</v>
      </c>
      <c r="B11" s="18" t="s">
        <v>45</v>
      </c>
      <c r="C11" s="18"/>
      <c r="D11" s="67" t="s">
        <v>46</v>
      </c>
      <c r="E11" s="67"/>
      <c r="F11" s="67"/>
      <c r="G11" s="67"/>
      <c r="H11" s="67"/>
      <c r="I11" s="19"/>
      <c r="J11" s="19"/>
      <c r="K11" s="19"/>
      <c r="L11" s="154"/>
      <c r="M11" s="155"/>
      <c r="N11" s="7"/>
    </row>
    <row r="12" spans="1:20" hidden="1" x14ac:dyDescent="0.25">
      <c r="A12" s="7" t="s">
        <v>47</v>
      </c>
    </row>
    <row r="13" spans="1:20" x14ac:dyDescent="0.25">
      <c r="A13" s="7" t="s">
        <v>48</v>
      </c>
      <c r="B13" s="20"/>
      <c r="C13" s="20"/>
      <c r="D13" s="68"/>
      <c r="E13" s="68"/>
      <c r="F13" s="68"/>
      <c r="G13" s="68"/>
      <c r="H13" s="68"/>
      <c r="M13" s="156"/>
    </row>
    <row r="14" spans="1:20" x14ac:dyDescent="0.25">
      <c r="B14" s="20"/>
      <c r="C14" s="20"/>
      <c r="D14" s="71" t="s">
        <v>46</v>
      </c>
      <c r="E14" s="72"/>
      <c r="F14" s="72"/>
      <c r="G14" s="72"/>
      <c r="H14" s="72"/>
      <c r="I14" s="69"/>
      <c r="J14" s="69"/>
      <c r="K14" s="69"/>
      <c r="L14" s="69"/>
      <c r="M14" s="70"/>
    </row>
    <row r="15" spans="1:20" x14ac:dyDescent="0.25">
      <c r="B15" s="20"/>
      <c r="C15" s="20"/>
      <c r="D15" s="74"/>
      <c r="E15" s="48"/>
      <c r="F15" s="48"/>
      <c r="G15" s="48"/>
      <c r="H15" s="48"/>
      <c r="I15" s="48"/>
      <c r="J15" s="48"/>
      <c r="K15" s="48"/>
      <c r="L15" s="48"/>
      <c r="M15" s="73"/>
    </row>
    <row r="16" spans="1:20" x14ac:dyDescent="0.25">
      <c r="B16" s="20"/>
      <c r="C16" s="20"/>
      <c r="D16" s="77" t="s">
        <v>49</v>
      </c>
      <c r="E16" s="78"/>
      <c r="F16" s="78"/>
      <c r="G16" s="78"/>
      <c r="H16" s="78"/>
      <c r="I16" s="75">
        <f>SUMIF(N12:N13, IF(N11="","",N11), M12:M13)</f>
        <v>0</v>
      </c>
      <c r="J16" s="75"/>
      <c r="K16" s="75"/>
      <c r="L16" s="75"/>
      <c r="M16" s="76"/>
    </row>
    <row r="17" spans="1:20" hidden="1" x14ac:dyDescent="0.25">
      <c r="B17" s="20"/>
      <c r="C17" s="20"/>
      <c r="D17" s="81" t="s">
        <v>50</v>
      </c>
      <c r="E17" s="82"/>
      <c r="F17" s="82"/>
      <c r="G17" s="82"/>
      <c r="H17" s="82"/>
      <c r="I17" s="79">
        <f>ROUND(SUMIF(N12:N13, IF(N11="","",N11), M12:M13) * 0.2, 2)</f>
        <v>0</v>
      </c>
      <c r="J17" s="79"/>
      <c r="K17" s="79"/>
      <c r="L17" s="79"/>
      <c r="M17" s="80"/>
    </row>
    <row r="18" spans="1:20" hidden="1" x14ac:dyDescent="0.25">
      <c r="B18" s="20"/>
      <c r="C18" s="20"/>
      <c r="D18" s="77" t="s">
        <v>51</v>
      </c>
      <c r="E18" s="78"/>
      <c r="F18" s="78"/>
      <c r="G18" s="78"/>
      <c r="H18" s="78"/>
      <c r="I18" s="75">
        <f>SUM(I16:I17)</f>
        <v>0</v>
      </c>
      <c r="J18" s="75"/>
      <c r="K18" s="75"/>
      <c r="L18" s="75"/>
      <c r="M18" s="76"/>
    </row>
    <row r="19" spans="1:20" ht="15.75" customHeight="1" x14ac:dyDescent="0.25">
      <c r="A19" s="7">
        <v>4</v>
      </c>
      <c r="B19" s="18" t="s">
        <v>52</v>
      </c>
      <c r="C19" s="18"/>
      <c r="D19" s="67" t="s">
        <v>53</v>
      </c>
      <c r="E19" s="67"/>
      <c r="F19" s="67"/>
      <c r="G19" s="67"/>
      <c r="H19" s="67"/>
      <c r="I19" s="19"/>
      <c r="J19" s="19"/>
      <c r="K19" s="19"/>
      <c r="L19" s="154"/>
      <c r="M19" s="155"/>
      <c r="N19" s="7"/>
    </row>
    <row r="20" spans="1:20" x14ac:dyDescent="0.25">
      <c r="A20" s="7">
        <v>9</v>
      </c>
      <c r="B20" s="21" t="s">
        <v>54</v>
      </c>
      <c r="C20" s="21"/>
      <c r="D20" s="83" t="s">
        <v>55</v>
      </c>
      <c r="E20" s="84"/>
      <c r="F20" s="84"/>
      <c r="G20" s="84"/>
      <c r="H20" s="84"/>
      <c r="I20" s="22" t="s">
        <v>56</v>
      </c>
      <c r="J20" s="23">
        <v>-1</v>
      </c>
      <c r="K20" s="24"/>
      <c r="L20" s="157"/>
      <c r="M20" s="158">
        <f>IF(AND(J20= "",K20= ""), 0, ROUND(ROUND(L20, 2) * ROUND(IF(K20="",J20,K20),  0), 2))</f>
        <v>0</v>
      </c>
      <c r="N20" s="7"/>
      <c r="P20" s="25">
        <v>0.2</v>
      </c>
      <c r="T20" s="7">
        <v>44</v>
      </c>
    </row>
    <row r="21" spans="1:20" hidden="1" x14ac:dyDescent="0.25">
      <c r="A21" s="7" t="s">
        <v>57</v>
      </c>
    </row>
    <row r="22" spans="1:20" hidden="1" x14ac:dyDescent="0.25">
      <c r="A22" s="26" t="s">
        <v>58</v>
      </c>
    </row>
    <row r="23" spans="1:20" hidden="1" x14ac:dyDescent="0.25">
      <c r="A23" s="7" t="s">
        <v>59</v>
      </c>
    </row>
    <row r="24" spans="1:20" x14ac:dyDescent="0.25">
      <c r="A24" s="7">
        <v>9</v>
      </c>
      <c r="B24" s="21" t="s">
        <v>60</v>
      </c>
      <c r="C24" s="21"/>
      <c r="D24" s="83" t="s">
        <v>61</v>
      </c>
      <c r="E24" s="84"/>
      <c r="F24" s="84"/>
      <c r="G24" s="84"/>
      <c r="H24" s="84"/>
      <c r="I24" s="22" t="s">
        <v>62</v>
      </c>
      <c r="J24" s="23">
        <v>1</v>
      </c>
      <c r="K24" s="24"/>
      <c r="L24" s="157"/>
      <c r="M24" s="158">
        <f>IF(AND(J24= "",K24= ""), 0, ROUND(ROUND(L24, 2) * ROUND(IF(K24="",J24,K24),  0), 2))</f>
        <v>0</v>
      </c>
      <c r="N24" s="7"/>
      <c r="P24" s="25">
        <v>0.2</v>
      </c>
      <c r="T24" s="7">
        <v>44</v>
      </c>
    </row>
    <row r="25" spans="1:20" hidden="1" x14ac:dyDescent="0.25">
      <c r="A25" s="7" t="s">
        <v>57</v>
      </c>
    </row>
    <row r="26" spans="1:20" hidden="1" x14ac:dyDescent="0.25">
      <c r="A26" s="7" t="s">
        <v>57</v>
      </c>
    </row>
    <row r="27" spans="1:20" hidden="1" x14ac:dyDescent="0.25">
      <c r="A27" s="7" t="s">
        <v>57</v>
      </c>
    </row>
    <row r="28" spans="1:20" hidden="1" x14ac:dyDescent="0.25">
      <c r="A28" s="7" t="s">
        <v>57</v>
      </c>
    </row>
    <row r="29" spans="1:20" hidden="1" x14ac:dyDescent="0.25">
      <c r="A29" s="7" t="s">
        <v>57</v>
      </c>
    </row>
    <row r="30" spans="1:20" hidden="1" x14ac:dyDescent="0.25">
      <c r="A30" s="7" t="s">
        <v>63</v>
      </c>
    </row>
    <row r="31" spans="1:20" hidden="1" x14ac:dyDescent="0.25">
      <c r="A31" s="7" t="s">
        <v>64</v>
      </c>
    </row>
    <row r="32" spans="1:20" hidden="1" x14ac:dyDescent="0.25">
      <c r="A32" s="7" t="s">
        <v>59</v>
      </c>
    </row>
    <row r="33" spans="1:20" x14ac:dyDescent="0.25">
      <c r="A33" s="7">
        <v>9</v>
      </c>
      <c r="B33" s="21" t="s">
        <v>65</v>
      </c>
      <c r="C33" s="21"/>
      <c r="D33" s="83" t="s">
        <v>66</v>
      </c>
      <c r="E33" s="84"/>
      <c r="F33" s="84"/>
      <c r="G33" s="84"/>
      <c r="H33" s="84"/>
      <c r="I33" s="22" t="s">
        <v>62</v>
      </c>
      <c r="J33" s="23">
        <v>0</v>
      </c>
      <c r="K33" s="24"/>
      <c r="L33" s="157"/>
      <c r="M33" s="158">
        <f>IF(AND(J33= "",K33= ""), 0, ROUND(ROUND(L33, 2) * ROUND(IF(K33="",J33,K33),  0), 2))</f>
        <v>0</v>
      </c>
      <c r="N33" s="7"/>
      <c r="P33" s="25">
        <v>0.2</v>
      </c>
      <c r="T33" s="7">
        <v>44</v>
      </c>
    </row>
    <row r="34" spans="1:20" hidden="1" x14ac:dyDescent="0.25">
      <c r="A34" s="7" t="s">
        <v>57</v>
      </c>
    </row>
    <row r="35" spans="1:20" hidden="1" x14ac:dyDescent="0.25">
      <c r="A35" s="26" t="s">
        <v>58</v>
      </c>
    </row>
    <row r="36" spans="1:20" hidden="1" x14ac:dyDescent="0.25">
      <c r="A36" s="7" t="s">
        <v>63</v>
      </c>
    </row>
    <row r="37" spans="1:20" hidden="1" x14ac:dyDescent="0.25">
      <c r="A37" s="7" t="s">
        <v>64</v>
      </c>
    </row>
    <row r="38" spans="1:20" hidden="1" x14ac:dyDescent="0.25">
      <c r="A38" s="7" t="s">
        <v>59</v>
      </c>
    </row>
    <row r="39" spans="1:20" x14ac:dyDescent="0.25">
      <c r="A39" s="7">
        <v>9</v>
      </c>
      <c r="B39" s="21" t="s">
        <v>67</v>
      </c>
      <c r="C39" s="21"/>
      <c r="D39" s="83" t="s">
        <v>68</v>
      </c>
      <c r="E39" s="84"/>
      <c r="F39" s="84"/>
      <c r="G39" s="84"/>
      <c r="H39" s="84"/>
      <c r="I39" s="22" t="s">
        <v>62</v>
      </c>
      <c r="J39" s="23">
        <v>0</v>
      </c>
      <c r="K39" s="24"/>
      <c r="L39" s="157"/>
      <c r="M39" s="158">
        <f>IF(AND(J39= "",K39= ""), 0, ROUND(ROUND(L39, 2) * ROUND(IF(K39="",J39,K39),  0), 2))</f>
        <v>0</v>
      </c>
      <c r="N39" s="7"/>
      <c r="P39" s="25">
        <v>0.2</v>
      </c>
      <c r="T39" s="7">
        <v>44</v>
      </c>
    </row>
    <row r="40" spans="1:20" hidden="1" x14ac:dyDescent="0.25">
      <c r="A40" s="7" t="s">
        <v>57</v>
      </c>
    </row>
    <row r="41" spans="1:20" hidden="1" x14ac:dyDescent="0.25">
      <c r="A41" s="7" t="s">
        <v>57</v>
      </c>
    </row>
    <row r="42" spans="1:20" hidden="1" x14ac:dyDescent="0.25">
      <c r="A42" s="7" t="s">
        <v>63</v>
      </c>
    </row>
    <row r="43" spans="1:20" hidden="1" x14ac:dyDescent="0.25">
      <c r="A43" s="7" t="s">
        <v>64</v>
      </c>
    </row>
    <row r="44" spans="1:20" hidden="1" x14ac:dyDescent="0.25">
      <c r="A44" s="7" t="s">
        <v>59</v>
      </c>
    </row>
    <row r="45" spans="1:20" x14ac:dyDescent="0.25">
      <c r="A45" s="7">
        <v>9</v>
      </c>
      <c r="B45" s="21" t="s">
        <v>69</v>
      </c>
      <c r="C45" s="21"/>
      <c r="D45" s="83" t="s">
        <v>70</v>
      </c>
      <c r="E45" s="84"/>
      <c r="F45" s="84"/>
      <c r="G45" s="84"/>
      <c r="H45" s="84"/>
      <c r="I45" s="22" t="s">
        <v>62</v>
      </c>
      <c r="J45" s="23">
        <v>0</v>
      </c>
      <c r="K45" s="24"/>
      <c r="L45" s="157"/>
      <c r="M45" s="158">
        <f>IF(AND(J45= "",K45= ""), 0, ROUND(ROUND(L45, 2) * ROUND(IF(K45="",J45,K45),  0), 2))</f>
        <v>0</v>
      </c>
      <c r="N45" s="7"/>
      <c r="P45" s="25">
        <v>0.2</v>
      </c>
      <c r="T45" s="7">
        <v>44</v>
      </c>
    </row>
    <row r="46" spans="1:20" hidden="1" x14ac:dyDescent="0.25">
      <c r="A46" s="7" t="s">
        <v>57</v>
      </c>
    </row>
    <row r="47" spans="1:20" hidden="1" x14ac:dyDescent="0.25">
      <c r="A47" s="7" t="s">
        <v>57</v>
      </c>
    </row>
    <row r="48" spans="1:20" hidden="1" x14ac:dyDescent="0.25">
      <c r="A48" s="7" t="s">
        <v>63</v>
      </c>
    </row>
    <row r="49" spans="1:20" hidden="1" x14ac:dyDescent="0.25">
      <c r="A49" s="7" t="s">
        <v>64</v>
      </c>
    </row>
    <row r="50" spans="1:20" hidden="1" x14ac:dyDescent="0.25">
      <c r="A50" s="7" t="s">
        <v>59</v>
      </c>
    </row>
    <row r="51" spans="1:20" x14ac:dyDescent="0.25">
      <c r="A51" s="7">
        <v>9</v>
      </c>
      <c r="B51" s="21" t="s">
        <v>71</v>
      </c>
      <c r="C51" s="21"/>
      <c r="D51" s="83" t="s">
        <v>72</v>
      </c>
      <c r="E51" s="84"/>
      <c r="F51" s="84"/>
      <c r="G51" s="84"/>
      <c r="H51" s="84"/>
      <c r="I51" s="22" t="s">
        <v>62</v>
      </c>
      <c r="J51" s="23">
        <v>0</v>
      </c>
      <c r="K51" s="24"/>
      <c r="L51" s="157"/>
      <c r="M51" s="158">
        <f>IF(AND(J51= "",K51= ""), 0, ROUND(ROUND(L51, 2) * ROUND(IF(K51="",J51,K51),  0), 2))</f>
        <v>0</v>
      </c>
      <c r="N51" s="7"/>
      <c r="P51" s="25">
        <v>0.2</v>
      </c>
      <c r="T51" s="7">
        <v>44</v>
      </c>
    </row>
    <row r="52" spans="1:20" hidden="1" x14ac:dyDescent="0.25">
      <c r="A52" s="7" t="s">
        <v>57</v>
      </c>
    </row>
    <row r="53" spans="1:20" hidden="1" x14ac:dyDescent="0.25">
      <c r="A53" s="7" t="s">
        <v>57</v>
      </c>
    </row>
    <row r="54" spans="1:20" hidden="1" x14ac:dyDescent="0.25">
      <c r="A54" s="7" t="s">
        <v>63</v>
      </c>
    </row>
    <row r="55" spans="1:20" hidden="1" x14ac:dyDescent="0.25">
      <c r="A55" s="7" t="s">
        <v>64</v>
      </c>
    </row>
    <row r="56" spans="1:20" hidden="1" x14ac:dyDescent="0.25">
      <c r="A56" s="7" t="s">
        <v>59</v>
      </c>
    </row>
    <row r="57" spans="1:20" ht="22.5" customHeight="1" x14ac:dyDescent="0.25">
      <c r="A57" s="7">
        <v>9</v>
      </c>
      <c r="B57" s="21" t="s">
        <v>73</v>
      </c>
      <c r="C57" s="21"/>
      <c r="D57" s="83" t="s">
        <v>74</v>
      </c>
      <c r="E57" s="84"/>
      <c r="F57" s="84"/>
      <c r="G57" s="84"/>
      <c r="H57" s="84"/>
      <c r="I57" s="22" t="s">
        <v>62</v>
      </c>
      <c r="J57" s="23">
        <v>1</v>
      </c>
      <c r="K57" s="24"/>
      <c r="L57" s="157"/>
      <c r="M57" s="158">
        <f>IF(AND(J57= "",K57= ""), 0, ROUND(ROUND(L57, 2) * ROUND(IF(K57="",J57,K57),  0), 2))</f>
        <v>0</v>
      </c>
      <c r="N57" s="7"/>
      <c r="P57" s="25">
        <v>0.2</v>
      </c>
      <c r="T57" s="7">
        <v>44</v>
      </c>
    </row>
    <row r="58" spans="1:20" hidden="1" x14ac:dyDescent="0.25">
      <c r="A58" s="7" t="s">
        <v>57</v>
      </c>
    </row>
    <row r="59" spans="1:20" hidden="1" x14ac:dyDescent="0.25">
      <c r="A59" s="7" t="s">
        <v>63</v>
      </c>
    </row>
    <row r="60" spans="1:20" hidden="1" x14ac:dyDescent="0.25">
      <c r="A60" s="7" t="s">
        <v>64</v>
      </c>
    </row>
    <row r="61" spans="1:20" hidden="1" x14ac:dyDescent="0.25">
      <c r="A61" s="7" t="s">
        <v>59</v>
      </c>
    </row>
    <row r="62" spans="1:20" x14ac:dyDescent="0.25">
      <c r="A62" s="7">
        <v>8</v>
      </c>
      <c r="B62" s="21" t="s">
        <v>75</v>
      </c>
      <c r="C62" s="21"/>
      <c r="D62" s="85" t="s">
        <v>76</v>
      </c>
      <c r="E62" s="85"/>
      <c r="F62" s="85"/>
      <c r="G62" s="85"/>
      <c r="H62" s="85"/>
      <c r="M62" s="159"/>
      <c r="N62" s="7"/>
    </row>
    <row r="63" spans="1:20" hidden="1" x14ac:dyDescent="0.25">
      <c r="A63" s="7" t="s">
        <v>77</v>
      </c>
    </row>
    <row r="64" spans="1:20" hidden="1" x14ac:dyDescent="0.25">
      <c r="A64" s="7" t="s">
        <v>78</v>
      </c>
    </row>
    <row r="65" spans="1:20" x14ac:dyDescent="0.25">
      <c r="A65" s="7">
        <v>8</v>
      </c>
      <c r="B65" s="21" t="s">
        <v>79</v>
      </c>
      <c r="C65" s="21"/>
      <c r="D65" s="85" t="s">
        <v>80</v>
      </c>
      <c r="E65" s="85"/>
      <c r="F65" s="85"/>
      <c r="G65" s="85"/>
      <c r="H65" s="85"/>
      <c r="M65" s="159"/>
      <c r="N65" s="7"/>
    </row>
    <row r="66" spans="1:20" x14ac:dyDescent="0.25">
      <c r="A66" s="7">
        <v>9</v>
      </c>
      <c r="B66" s="21" t="s">
        <v>81</v>
      </c>
      <c r="C66" s="21"/>
      <c r="D66" s="83" t="s">
        <v>82</v>
      </c>
      <c r="E66" s="84"/>
      <c r="F66" s="84"/>
      <c r="G66" s="84"/>
      <c r="H66" s="84"/>
      <c r="I66" s="22" t="s">
        <v>62</v>
      </c>
      <c r="J66" s="23">
        <v>1</v>
      </c>
      <c r="K66" s="24"/>
      <c r="L66" s="157"/>
      <c r="M66" s="158">
        <f>IF(AND(J66= "",K66= ""), 0, ROUND(ROUND(L66, 2) * ROUND(IF(K66="",J66,K66),  0), 2))</f>
        <v>0</v>
      </c>
      <c r="N66" s="7"/>
      <c r="P66" s="25">
        <v>0.2</v>
      </c>
      <c r="T66" s="7">
        <v>44</v>
      </c>
    </row>
    <row r="67" spans="1:20" hidden="1" x14ac:dyDescent="0.25">
      <c r="A67" s="7" t="s">
        <v>57</v>
      </c>
    </row>
    <row r="68" spans="1:20" hidden="1" x14ac:dyDescent="0.25">
      <c r="A68" s="7" t="s">
        <v>57</v>
      </c>
    </row>
    <row r="69" spans="1:20" hidden="1" x14ac:dyDescent="0.25">
      <c r="A69" s="7" t="s">
        <v>63</v>
      </c>
    </row>
    <row r="70" spans="1:20" hidden="1" x14ac:dyDescent="0.25">
      <c r="A70" s="7" t="s">
        <v>64</v>
      </c>
    </row>
    <row r="71" spans="1:20" hidden="1" x14ac:dyDescent="0.25">
      <c r="A71" s="7" t="s">
        <v>59</v>
      </c>
    </row>
    <row r="72" spans="1:20" ht="16.5" x14ac:dyDescent="0.25">
      <c r="A72" s="7">
        <v>9</v>
      </c>
      <c r="B72" s="21" t="s">
        <v>83</v>
      </c>
      <c r="C72" s="21"/>
      <c r="D72" s="83" t="s">
        <v>84</v>
      </c>
      <c r="E72" s="84"/>
      <c r="F72" s="84"/>
      <c r="G72" s="84"/>
      <c r="H72" s="84"/>
      <c r="I72" s="22" t="s">
        <v>56</v>
      </c>
      <c r="J72" s="23">
        <v>1</v>
      </c>
      <c r="K72" s="24"/>
      <c r="L72" s="157"/>
      <c r="M72" s="158">
        <f>IF(AND(J72= "",K72= ""), 0, ROUND(ROUND(L72, 2) * ROUND(IF(K72="",J72,K72),  0), 2))</f>
        <v>0</v>
      </c>
      <c r="N72" s="7"/>
      <c r="P72" s="25">
        <v>0.2</v>
      </c>
      <c r="T72" s="7">
        <v>44</v>
      </c>
    </row>
    <row r="73" spans="1:20" hidden="1" x14ac:dyDescent="0.25">
      <c r="A73" s="7" t="s">
        <v>57</v>
      </c>
    </row>
    <row r="74" spans="1:20" hidden="1" x14ac:dyDescent="0.25">
      <c r="A74" s="7" t="s">
        <v>63</v>
      </c>
    </row>
    <row r="75" spans="1:20" hidden="1" x14ac:dyDescent="0.25">
      <c r="A75" s="7" t="s">
        <v>59</v>
      </c>
    </row>
    <row r="76" spans="1:20" hidden="1" x14ac:dyDescent="0.25">
      <c r="A76" s="7" t="s">
        <v>78</v>
      </c>
    </row>
    <row r="77" spans="1:20" x14ac:dyDescent="0.25">
      <c r="A77" s="7">
        <v>8</v>
      </c>
      <c r="B77" s="21" t="s">
        <v>85</v>
      </c>
      <c r="C77" s="21"/>
      <c r="D77" s="85" t="s">
        <v>86</v>
      </c>
      <c r="E77" s="85"/>
      <c r="F77" s="85"/>
      <c r="G77" s="85"/>
      <c r="H77" s="85"/>
      <c r="M77" s="159"/>
      <c r="N77" s="7"/>
    </row>
    <row r="78" spans="1:20" hidden="1" x14ac:dyDescent="0.25">
      <c r="A78" s="7" t="s">
        <v>77</v>
      </c>
    </row>
    <row r="79" spans="1:20" ht="16.5" x14ac:dyDescent="0.25">
      <c r="A79" s="7">
        <v>9</v>
      </c>
      <c r="B79" s="21" t="s">
        <v>87</v>
      </c>
      <c r="C79" s="21"/>
      <c r="D79" s="83" t="s">
        <v>88</v>
      </c>
      <c r="E79" s="84"/>
      <c r="F79" s="84"/>
      <c r="G79" s="84"/>
      <c r="H79" s="84"/>
      <c r="I79" s="22" t="s">
        <v>62</v>
      </c>
      <c r="J79" s="23">
        <v>1</v>
      </c>
      <c r="K79" s="24"/>
      <c r="L79" s="157"/>
      <c r="M79" s="158">
        <f>IF(AND(J79= "",K79= ""), 0, ROUND(ROUND(L79, 2) * ROUND(IF(K79="",J79,K79),  0), 2))</f>
        <v>0</v>
      </c>
      <c r="N79" s="7"/>
      <c r="P79" s="25">
        <v>0.2</v>
      </c>
      <c r="T79" s="7">
        <v>44</v>
      </c>
    </row>
    <row r="80" spans="1:20" hidden="1" x14ac:dyDescent="0.25">
      <c r="A80" s="7" t="s">
        <v>57</v>
      </c>
    </row>
    <row r="81" spans="1:20" hidden="1" x14ac:dyDescent="0.25">
      <c r="A81" s="7" t="s">
        <v>57</v>
      </c>
    </row>
    <row r="82" spans="1:20" hidden="1" x14ac:dyDescent="0.25">
      <c r="A82" s="7" t="s">
        <v>63</v>
      </c>
    </row>
    <row r="83" spans="1:20" hidden="1" x14ac:dyDescent="0.25">
      <c r="A83" s="7" t="s">
        <v>64</v>
      </c>
    </row>
    <row r="84" spans="1:20" hidden="1" x14ac:dyDescent="0.25">
      <c r="A84" s="7" t="s">
        <v>59</v>
      </c>
    </row>
    <row r="85" spans="1:20" ht="16.5" x14ac:dyDescent="0.25">
      <c r="A85" s="7">
        <v>9</v>
      </c>
      <c r="B85" s="21" t="s">
        <v>89</v>
      </c>
      <c r="C85" s="21"/>
      <c r="D85" s="83" t="s">
        <v>90</v>
      </c>
      <c r="E85" s="84"/>
      <c r="F85" s="84"/>
      <c r="G85" s="84"/>
      <c r="H85" s="84"/>
      <c r="I85" s="22" t="s">
        <v>62</v>
      </c>
      <c r="J85" s="23">
        <v>1</v>
      </c>
      <c r="K85" s="24"/>
      <c r="L85" s="157"/>
      <c r="M85" s="158">
        <f>IF(AND(J85= "",K85= ""), 0, ROUND(ROUND(L85, 2) * ROUND(IF(K85="",J85,K85),  0), 2))</f>
        <v>0</v>
      </c>
      <c r="N85" s="7"/>
      <c r="P85" s="25">
        <v>0.2</v>
      </c>
      <c r="T85" s="7">
        <v>44</v>
      </c>
    </row>
    <row r="86" spans="1:20" hidden="1" x14ac:dyDescent="0.25">
      <c r="A86" s="7" t="s">
        <v>57</v>
      </c>
    </row>
    <row r="87" spans="1:20" hidden="1" x14ac:dyDescent="0.25">
      <c r="A87" s="7" t="s">
        <v>63</v>
      </c>
    </row>
    <row r="88" spans="1:20" hidden="1" x14ac:dyDescent="0.25">
      <c r="A88" s="7" t="s">
        <v>64</v>
      </c>
    </row>
    <row r="89" spans="1:20" hidden="1" x14ac:dyDescent="0.25">
      <c r="A89" s="7" t="s">
        <v>59</v>
      </c>
    </row>
    <row r="90" spans="1:20" ht="16.5" x14ac:dyDescent="0.25">
      <c r="A90" s="7">
        <v>9</v>
      </c>
      <c r="B90" s="21" t="s">
        <v>91</v>
      </c>
      <c r="C90" s="21"/>
      <c r="D90" s="83" t="s">
        <v>92</v>
      </c>
      <c r="E90" s="84"/>
      <c r="F90" s="84"/>
      <c r="G90" s="84"/>
      <c r="H90" s="84"/>
      <c r="I90" s="22" t="s">
        <v>62</v>
      </c>
      <c r="J90" s="23">
        <v>1</v>
      </c>
      <c r="K90" s="24"/>
      <c r="L90" s="157"/>
      <c r="M90" s="158">
        <f>IF(AND(J90= "",K90= ""), 0, ROUND(ROUND(L90, 2) * ROUND(IF(K90="",J90,K90),  0), 2))</f>
        <v>0</v>
      </c>
      <c r="N90" s="7"/>
      <c r="P90" s="25">
        <v>0.2</v>
      </c>
      <c r="T90" s="7">
        <v>44</v>
      </c>
    </row>
    <row r="91" spans="1:20" hidden="1" x14ac:dyDescent="0.25">
      <c r="A91" s="7" t="s">
        <v>57</v>
      </c>
    </row>
    <row r="92" spans="1:20" hidden="1" x14ac:dyDescent="0.25">
      <c r="A92" s="7" t="s">
        <v>57</v>
      </c>
    </row>
    <row r="93" spans="1:20" hidden="1" x14ac:dyDescent="0.25">
      <c r="A93" s="7" t="s">
        <v>63</v>
      </c>
    </row>
    <row r="94" spans="1:20" hidden="1" x14ac:dyDescent="0.25">
      <c r="A94" s="7" t="s">
        <v>64</v>
      </c>
    </row>
    <row r="95" spans="1:20" hidden="1" x14ac:dyDescent="0.25">
      <c r="A95" s="7" t="s">
        <v>59</v>
      </c>
    </row>
    <row r="96" spans="1:20" ht="16.5" x14ac:dyDescent="0.25">
      <c r="A96" s="7">
        <v>9</v>
      </c>
      <c r="B96" s="21" t="s">
        <v>93</v>
      </c>
      <c r="C96" s="21"/>
      <c r="D96" s="83" t="s">
        <v>94</v>
      </c>
      <c r="E96" s="84"/>
      <c r="F96" s="84"/>
      <c r="G96" s="84"/>
      <c r="H96" s="84"/>
      <c r="I96" s="22" t="s">
        <v>62</v>
      </c>
      <c r="J96" s="23">
        <v>1</v>
      </c>
      <c r="K96" s="24"/>
      <c r="L96" s="157"/>
      <c r="M96" s="158">
        <f>IF(AND(J96= "",K96= ""), 0, ROUND(ROUND(L96, 2) * ROUND(IF(K96="",J96,K96),  0), 2))</f>
        <v>0</v>
      </c>
      <c r="N96" s="7"/>
      <c r="P96" s="25">
        <v>0.2</v>
      </c>
      <c r="T96" s="7">
        <v>44</v>
      </c>
    </row>
    <row r="97" spans="1:20" hidden="1" x14ac:dyDescent="0.25">
      <c r="A97" s="7" t="s">
        <v>57</v>
      </c>
    </row>
    <row r="98" spans="1:20" hidden="1" x14ac:dyDescent="0.25">
      <c r="A98" s="7" t="s">
        <v>57</v>
      </c>
    </row>
    <row r="99" spans="1:20" hidden="1" x14ac:dyDescent="0.25">
      <c r="A99" s="7" t="s">
        <v>63</v>
      </c>
    </row>
    <row r="100" spans="1:20" hidden="1" x14ac:dyDescent="0.25">
      <c r="A100" s="7" t="s">
        <v>64</v>
      </c>
    </row>
    <row r="101" spans="1:20" hidden="1" x14ac:dyDescent="0.25">
      <c r="A101" s="7" t="s">
        <v>59</v>
      </c>
    </row>
    <row r="102" spans="1:20" ht="16.5" x14ac:dyDescent="0.25">
      <c r="A102" s="7">
        <v>9</v>
      </c>
      <c r="B102" s="21" t="s">
        <v>95</v>
      </c>
      <c r="C102" s="21"/>
      <c r="D102" s="83" t="s">
        <v>96</v>
      </c>
      <c r="E102" s="84"/>
      <c r="F102" s="84"/>
      <c r="G102" s="84"/>
      <c r="H102" s="84"/>
      <c r="I102" s="22" t="s">
        <v>62</v>
      </c>
      <c r="J102" s="23">
        <v>1</v>
      </c>
      <c r="K102" s="24"/>
      <c r="L102" s="157"/>
      <c r="M102" s="158">
        <f>IF(AND(J102= "",K102= ""), 0, ROUND(ROUND(L102, 2) * ROUND(IF(K102="",J102,K102),  0), 2))</f>
        <v>0</v>
      </c>
      <c r="N102" s="7"/>
      <c r="P102" s="25">
        <v>0.2</v>
      </c>
      <c r="T102" s="7">
        <v>44</v>
      </c>
    </row>
    <row r="103" spans="1:20" hidden="1" x14ac:dyDescent="0.25">
      <c r="A103" s="7" t="s">
        <v>57</v>
      </c>
    </row>
    <row r="104" spans="1:20" hidden="1" x14ac:dyDescent="0.25">
      <c r="A104" s="7" t="s">
        <v>57</v>
      </c>
    </row>
    <row r="105" spans="1:20" hidden="1" x14ac:dyDescent="0.25">
      <c r="A105" s="7" t="s">
        <v>63</v>
      </c>
    </row>
    <row r="106" spans="1:20" hidden="1" x14ac:dyDescent="0.25">
      <c r="A106" s="7" t="s">
        <v>64</v>
      </c>
    </row>
    <row r="107" spans="1:20" hidden="1" x14ac:dyDescent="0.25">
      <c r="A107" s="7" t="s">
        <v>59</v>
      </c>
    </row>
    <row r="108" spans="1:20" ht="16.5" x14ac:dyDescent="0.25">
      <c r="A108" s="7">
        <v>9</v>
      </c>
      <c r="B108" s="21" t="s">
        <v>97</v>
      </c>
      <c r="C108" s="21"/>
      <c r="D108" s="83" t="s">
        <v>98</v>
      </c>
      <c r="E108" s="84"/>
      <c r="F108" s="84"/>
      <c r="G108" s="84"/>
      <c r="H108" s="84"/>
      <c r="I108" s="22" t="s">
        <v>62</v>
      </c>
      <c r="J108" s="23">
        <v>1</v>
      </c>
      <c r="K108" s="24"/>
      <c r="L108" s="157"/>
      <c r="M108" s="158">
        <f>IF(AND(J108= "",K108= ""), 0, ROUND(ROUND(L108, 2) * ROUND(IF(K108="",J108,K108),  0), 2))</f>
        <v>0</v>
      </c>
      <c r="N108" s="7"/>
      <c r="P108" s="25">
        <v>0.2</v>
      </c>
      <c r="T108" s="7">
        <v>44</v>
      </c>
    </row>
    <row r="109" spans="1:20" hidden="1" x14ac:dyDescent="0.25">
      <c r="A109" s="7" t="s">
        <v>57</v>
      </c>
    </row>
    <row r="110" spans="1:20" hidden="1" x14ac:dyDescent="0.25">
      <c r="A110" s="7" t="s">
        <v>63</v>
      </c>
    </row>
    <row r="111" spans="1:20" hidden="1" x14ac:dyDescent="0.25">
      <c r="A111" s="7" t="s">
        <v>64</v>
      </c>
    </row>
    <row r="112" spans="1:20" hidden="1" x14ac:dyDescent="0.25">
      <c r="A112" s="7" t="s">
        <v>59</v>
      </c>
    </row>
    <row r="113" spans="1:20" ht="16.5" x14ac:dyDescent="0.25">
      <c r="A113" s="7">
        <v>9</v>
      </c>
      <c r="B113" s="21" t="s">
        <v>99</v>
      </c>
      <c r="C113" s="21"/>
      <c r="D113" s="83" t="s">
        <v>100</v>
      </c>
      <c r="E113" s="84"/>
      <c r="F113" s="84"/>
      <c r="G113" s="84"/>
      <c r="H113" s="84"/>
      <c r="I113" s="22" t="s">
        <v>62</v>
      </c>
      <c r="J113" s="23">
        <v>1</v>
      </c>
      <c r="K113" s="24"/>
      <c r="L113" s="157"/>
      <c r="M113" s="158">
        <f>IF(AND(J113= "",K113= ""), 0, ROUND(ROUND(L113, 2) * ROUND(IF(K113="",J113,K113),  0), 2))</f>
        <v>0</v>
      </c>
      <c r="N113" s="7"/>
      <c r="P113" s="25">
        <v>0.2</v>
      </c>
      <c r="T113" s="7">
        <v>44</v>
      </c>
    </row>
    <row r="114" spans="1:20" hidden="1" x14ac:dyDescent="0.25">
      <c r="A114" s="7" t="s">
        <v>57</v>
      </c>
    </row>
    <row r="115" spans="1:20" hidden="1" x14ac:dyDescent="0.25">
      <c r="A115" s="7" t="s">
        <v>59</v>
      </c>
    </row>
    <row r="116" spans="1:20" hidden="1" x14ac:dyDescent="0.25">
      <c r="A116" s="7" t="s">
        <v>78</v>
      </c>
    </row>
    <row r="117" spans="1:20" x14ac:dyDescent="0.25">
      <c r="A117" s="7" t="s">
        <v>48</v>
      </c>
      <c r="B117" s="20"/>
      <c r="C117" s="20"/>
      <c r="D117" s="68"/>
      <c r="E117" s="68"/>
      <c r="F117" s="68"/>
      <c r="G117" s="68"/>
      <c r="H117" s="68"/>
      <c r="M117" s="156"/>
    </row>
    <row r="118" spans="1:20" x14ac:dyDescent="0.25">
      <c r="B118" s="20"/>
      <c r="C118" s="20"/>
      <c r="D118" s="71" t="s">
        <v>53</v>
      </c>
      <c r="E118" s="72"/>
      <c r="F118" s="72"/>
      <c r="G118" s="72"/>
      <c r="H118" s="72"/>
      <c r="I118" s="69"/>
      <c r="J118" s="69"/>
      <c r="K118" s="69"/>
      <c r="L118" s="69"/>
      <c r="M118" s="70"/>
    </row>
    <row r="119" spans="1:20" x14ac:dyDescent="0.25">
      <c r="B119" s="20"/>
      <c r="C119" s="20"/>
      <c r="D119" s="74"/>
      <c r="E119" s="48"/>
      <c r="F119" s="48"/>
      <c r="G119" s="48"/>
      <c r="H119" s="48"/>
      <c r="I119" s="48"/>
      <c r="J119" s="48"/>
      <c r="K119" s="48"/>
      <c r="L119" s="48"/>
      <c r="M119" s="73"/>
    </row>
    <row r="120" spans="1:20" x14ac:dyDescent="0.25">
      <c r="B120" s="20"/>
      <c r="C120" s="20"/>
      <c r="D120" s="77" t="s">
        <v>49</v>
      </c>
      <c r="E120" s="78"/>
      <c r="F120" s="78"/>
      <c r="G120" s="78"/>
      <c r="H120" s="78"/>
      <c r="I120" s="75">
        <f>SUMIF(N20:N117, IF(N19="","",N19), M20:M117)</f>
        <v>0</v>
      </c>
      <c r="J120" s="75"/>
      <c r="K120" s="75"/>
      <c r="L120" s="75"/>
      <c r="M120" s="76"/>
    </row>
    <row r="121" spans="1:20" hidden="1" x14ac:dyDescent="0.25">
      <c r="B121" s="20"/>
      <c r="C121" s="20"/>
      <c r="D121" s="81" t="s">
        <v>50</v>
      </c>
      <c r="E121" s="82"/>
      <c r="F121" s="82"/>
      <c r="G121" s="82"/>
      <c r="H121" s="82"/>
      <c r="I121" s="79">
        <f>ROUND(SUMIF(N20:N117, IF(N19="","",N19), M20:M117) * 0.2, 2)</f>
        <v>0</v>
      </c>
      <c r="J121" s="79"/>
      <c r="K121" s="79"/>
      <c r="L121" s="79"/>
      <c r="M121" s="80"/>
    </row>
    <row r="122" spans="1:20" hidden="1" x14ac:dyDescent="0.25">
      <c r="B122" s="20"/>
      <c r="C122" s="20"/>
      <c r="D122" s="77" t="s">
        <v>51</v>
      </c>
      <c r="E122" s="78"/>
      <c r="F122" s="78"/>
      <c r="G122" s="78"/>
      <c r="H122" s="78"/>
      <c r="I122" s="75">
        <f>SUM(I120:I121)</f>
        <v>0</v>
      </c>
      <c r="J122" s="75"/>
      <c r="K122" s="75"/>
      <c r="L122" s="75"/>
      <c r="M122" s="76"/>
    </row>
    <row r="123" spans="1:20" ht="47.25" customHeight="1" x14ac:dyDescent="0.25">
      <c r="A123" s="7">
        <v>4</v>
      </c>
      <c r="B123" s="18" t="s">
        <v>101</v>
      </c>
      <c r="C123" s="18"/>
      <c r="D123" s="67" t="s">
        <v>102</v>
      </c>
      <c r="E123" s="67"/>
      <c r="F123" s="67"/>
      <c r="G123" s="67"/>
      <c r="H123" s="67"/>
      <c r="I123" s="19"/>
      <c r="J123" s="19"/>
      <c r="K123" s="19"/>
      <c r="L123" s="154"/>
      <c r="M123" s="155"/>
      <c r="N123" s="7"/>
    </row>
    <row r="124" spans="1:20" x14ac:dyDescent="0.25">
      <c r="A124" s="7">
        <v>5</v>
      </c>
      <c r="B124" s="27" t="s">
        <v>103</v>
      </c>
      <c r="C124" s="27"/>
      <c r="D124" s="86" t="s">
        <v>104</v>
      </c>
      <c r="E124" s="86"/>
      <c r="F124" s="86"/>
      <c r="G124" s="86"/>
      <c r="H124" s="86"/>
      <c r="I124" s="28"/>
      <c r="J124" s="28"/>
      <c r="K124" s="28"/>
      <c r="L124" s="160"/>
      <c r="M124" s="161"/>
      <c r="N124" s="7"/>
    </row>
    <row r="125" spans="1:20" ht="22.5" customHeight="1" x14ac:dyDescent="0.25">
      <c r="A125" s="7">
        <v>9</v>
      </c>
      <c r="B125" s="21" t="s">
        <v>105</v>
      </c>
      <c r="C125" s="21"/>
      <c r="D125" s="83" t="s">
        <v>106</v>
      </c>
      <c r="E125" s="84"/>
      <c r="F125" s="84"/>
      <c r="G125" s="84"/>
      <c r="H125" s="84"/>
      <c r="I125" s="22" t="s">
        <v>107</v>
      </c>
      <c r="J125" s="29">
        <v>40</v>
      </c>
      <c r="K125" s="30"/>
      <c r="L125" s="157"/>
      <c r="M125" s="158">
        <f>IF(AND(J125= "",K125= ""), 0, ROUND(ROUND(L125, 2) * ROUND(IF(K125="",J125,K125),  2), 2))</f>
        <v>0</v>
      </c>
      <c r="N125" s="7"/>
      <c r="P125" s="25">
        <v>0.2</v>
      </c>
      <c r="T125" s="7">
        <v>44</v>
      </c>
    </row>
    <row r="126" spans="1:20" hidden="1" x14ac:dyDescent="0.25">
      <c r="A126" s="7" t="s">
        <v>57</v>
      </c>
    </row>
    <row r="127" spans="1:20" hidden="1" x14ac:dyDescent="0.25">
      <c r="A127" s="7" t="s">
        <v>63</v>
      </c>
    </row>
    <row r="128" spans="1:20" hidden="1" x14ac:dyDescent="0.25">
      <c r="A128" s="7" t="s">
        <v>64</v>
      </c>
    </row>
    <row r="129" spans="1:20" hidden="1" x14ac:dyDescent="0.25">
      <c r="A129" s="7" t="s">
        <v>108</v>
      </c>
    </row>
    <row r="130" spans="1:20" hidden="1" x14ac:dyDescent="0.25">
      <c r="A130" s="7" t="s">
        <v>108</v>
      </c>
    </row>
    <row r="131" spans="1:20" hidden="1" x14ac:dyDescent="0.25">
      <c r="A131" s="7" t="s">
        <v>59</v>
      </c>
    </row>
    <row r="132" spans="1:20" x14ac:dyDescent="0.25">
      <c r="A132" s="7">
        <v>9</v>
      </c>
      <c r="B132" s="21" t="s">
        <v>109</v>
      </c>
      <c r="C132" s="21"/>
      <c r="D132" s="83" t="s">
        <v>110</v>
      </c>
      <c r="E132" s="84"/>
      <c r="F132" s="84"/>
      <c r="G132" s="84"/>
      <c r="H132" s="84"/>
      <c r="I132" s="22" t="s">
        <v>107</v>
      </c>
      <c r="J132" s="29">
        <v>40</v>
      </c>
      <c r="K132" s="30"/>
      <c r="L132" s="157"/>
      <c r="M132" s="158">
        <f>IF(AND(J132= "",K132= ""), 0, ROUND(ROUND(L132, 2) * ROUND(IF(K132="",J132,K132),  2), 2))</f>
        <v>0</v>
      </c>
      <c r="N132" s="7"/>
      <c r="P132" s="25">
        <v>0.2</v>
      </c>
      <c r="T132" s="7">
        <v>44</v>
      </c>
    </row>
    <row r="133" spans="1:20" hidden="1" x14ac:dyDescent="0.25">
      <c r="A133" s="7" t="s">
        <v>57</v>
      </c>
    </row>
    <row r="134" spans="1:20" hidden="1" x14ac:dyDescent="0.25">
      <c r="A134" s="7" t="s">
        <v>63</v>
      </c>
    </row>
    <row r="135" spans="1:20" hidden="1" x14ac:dyDescent="0.25">
      <c r="A135" s="7" t="s">
        <v>64</v>
      </c>
    </row>
    <row r="136" spans="1:20" hidden="1" x14ac:dyDescent="0.25">
      <c r="A136" s="7" t="s">
        <v>108</v>
      </c>
    </row>
    <row r="137" spans="1:20" hidden="1" x14ac:dyDescent="0.25">
      <c r="A137" s="7" t="s">
        <v>59</v>
      </c>
    </row>
    <row r="138" spans="1:20" x14ac:dyDescent="0.25">
      <c r="A138" s="7">
        <v>9</v>
      </c>
      <c r="B138" s="21" t="s">
        <v>111</v>
      </c>
      <c r="C138" s="21"/>
      <c r="D138" s="83" t="s">
        <v>112</v>
      </c>
      <c r="E138" s="84"/>
      <c r="F138" s="84"/>
      <c r="G138" s="84"/>
      <c r="H138" s="84"/>
      <c r="I138" s="22" t="s">
        <v>107</v>
      </c>
      <c r="J138" s="29">
        <v>160</v>
      </c>
      <c r="K138" s="30"/>
      <c r="L138" s="157"/>
      <c r="M138" s="158">
        <f>IF(AND(J138= "",K138= ""), 0, ROUND(ROUND(L138, 2) * ROUND(IF(K138="",J138,K138),  2), 2))</f>
        <v>0</v>
      </c>
      <c r="N138" s="7"/>
      <c r="P138" s="25">
        <v>0.2</v>
      </c>
      <c r="T138" s="7">
        <v>44</v>
      </c>
    </row>
    <row r="139" spans="1:20" hidden="1" x14ac:dyDescent="0.25">
      <c r="A139" s="7" t="s">
        <v>57</v>
      </c>
    </row>
    <row r="140" spans="1:20" hidden="1" x14ac:dyDescent="0.25">
      <c r="A140" s="7" t="s">
        <v>63</v>
      </c>
    </row>
    <row r="141" spans="1:20" hidden="1" x14ac:dyDescent="0.25">
      <c r="A141" s="7" t="s">
        <v>64</v>
      </c>
    </row>
    <row r="142" spans="1:20" hidden="1" x14ac:dyDescent="0.25">
      <c r="A142" s="7" t="s">
        <v>108</v>
      </c>
    </row>
    <row r="143" spans="1:20" hidden="1" x14ac:dyDescent="0.25">
      <c r="A143" s="7" t="s">
        <v>59</v>
      </c>
    </row>
    <row r="144" spans="1:20" x14ac:dyDescent="0.25">
      <c r="A144" s="7">
        <v>9</v>
      </c>
      <c r="B144" s="21" t="s">
        <v>113</v>
      </c>
      <c r="C144" s="21"/>
      <c r="D144" s="83" t="s">
        <v>114</v>
      </c>
      <c r="E144" s="84"/>
      <c r="F144" s="84"/>
      <c r="G144" s="84"/>
      <c r="H144" s="84"/>
      <c r="I144" s="22" t="s">
        <v>107</v>
      </c>
      <c r="J144" s="29">
        <v>80</v>
      </c>
      <c r="K144" s="30"/>
      <c r="L144" s="157"/>
      <c r="M144" s="158">
        <f>IF(AND(J144= "",K144= ""), 0, ROUND(ROUND(L144, 2) * ROUND(IF(K144="",J144,K144),  2), 2))</f>
        <v>0</v>
      </c>
      <c r="N144" s="7"/>
      <c r="P144" s="25">
        <v>0.2</v>
      </c>
      <c r="T144" s="7">
        <v>44</v>
      </c>
    </row>
    <row r="145" spans="1:20" hidden="1" x14ac:dyDescent="0.25">
      <c r="A145" s="7" t="s">
        <v>57</v>
      </c>
    </row>
    <row r="146" spans="1:20" hidden="1" x14ac:dyDescent="0.25">
      <c r="A146" s="7" t="s">
        <v>63</v>
      </c>
    </row>
    <row r="147" spans="1:20" hidden="1" x14ac:dyDescent="0.25">
      <c r="A147" s="7" t="s">
        <v>64</v>
      </c>
    </row>
    <row r="148" spans="1:20" hidden="1" x14ac:dyDescent="0.25">
      <c r="A148" s="7" t="s">
        <v>108</v>
      </c>
    </row>
    <row r="149" spans="1:20" hidden="1" x14ac:dyDescent="0.25">
      <c r="A149" s="7" t="s">
        <v>59</v>
      </c>
    </row>
    <row r="150" spans="1:20" x14ac:dyDescent="0.25">
      <c r="A150" s="7">
        <v>9</v>
      </c>
      <c r="B150" s="21" t="s">
        <v>115</v>
      </c>
      <c r="C150" s="21"/>
      <c r="D150" s="83" t="s">
        <v>116</v>
      </c>
      <c r="E150" s="84"/>
      <c r="F150" s="84"/>
      <c r="G150" s="84"/>
      <c r="H150" s="84"/>
      <c r="I150" s="22" t="s">
        <v>107</v>
      </c>
      <c r="J150" s="29">
        <v>40</v>
      </c>
      <c r="K150" s="30"/>
      <c r="L150" s="157"/>
      <c r="M150" s="158">
        <f>IF(AND(J150= "",K150= ""), 0, ROUND(ROUND(L150, 2) * ROUND(IF(K150="",J150,K150),  2), 2))</f>
        <v>0</v>
      </c>
      <c r="N150" s="7"/>
      <c r="P150" s="25">
        <v>0.2</v>
      </c>
      <c r="T150" s="7">
        <v>44</v>
      </c>
    </row>
    <row r="151" spans="1:20" hidden="1" x14ac:dyDescent="0.25">
      <c r="A151" s="7" t="s">
        <v>57</v>
      </c>
    </row>
    <row r="152" spans="1:20" hidden="1" x14ac:dyDescent="0.25">
      <c r="A152" s="7" t="s">
        <v>63</v>
      </c>
    </row>
    <row r="153" spans="1:20" hidden="1" x14ac:dyDescent="0.25">
      <c r="A153" s="7" t="s">
        <v>64</v>
      </c>
    </row>
    <row r="154" spans="1:20" hidden="1" x14ac:dyDescent="0.25">
      <c r="A154" s="7" t="s">
        <v>108</v>
      </c>
    </row>
    <row r="155" spans="1:20" hidden="1" x14ac:dyDescent="0.25">
      <c r="A155" s="7" t="s">
        <v>59</v>
      </c>
    </row>
    <row r="156" spans="1:20" x14ac:dyDescent="0.25">
      <c r="A156" s="7">
        <v>9</v>
      </c>
      <c r="B156" s="21" t="s">
        <v>117</v>
      </c>
      <c r="C156" s="21"/>
      <c r="D156" s="83" t="s">
        <v>118</v>
      </c>
      <c r="E156" s="84"/>
      <c r="F156" s="84"/>
      <c r="G156" s="84"/>
      <c r="H156" s="84"/>
      <c r="I156" s="22" t="s">
        <v>107</v>
      </c>
      <c r="J156" s="29">
        <v>40</v>
      </c>
      <c r="K156" s="30"/>
      <c r="L156" s="157"/>
      <c r="M156" s="158">
        <f>IF(AND(J156= "",K156= ""), 0, ROUND(ROUND(L156, 2) * ROUND(IF(K156="",J156,K156),  2), 2))</f>
        <v>0</v>
      </c>
      <c r="N156" s="7"/>
      <c r="P156" s="25">
        <v>0.2</v>
      </c>
      <c r="T156" s="7">
        <v>44</v>
      </c>
    </row>
    <row r="157" spans="1:20" hidden="1" x14ac:dyDescent="0.25">
      <c r="A157" s="7" t="s">
        <v>57</v>
      </c>
    </row>
    <row r="158" spans="1:20" hidden="1" x14ac:dyDescent="0.25">
      <c r="A158" s="7" t="s">
        <v>63</v>
      </c>
    </row>
    <row r="159" spans="1:20" hidden="1" x14ac:dyDescent="0.25">
      <c r="A159" s="7" t="s">
        <v>64</v>
      </c>
    </row>
    <row r="160" spans="1:20" hidden="1" x14ac:dyDescent="0.25">
      <c r="A160" s="7" t="s">
        <v>108</v>
      </c>
    </row>
    <row r="161" spans="1:20" hidden="1" x14ac:dyDescent="0.25">
      <c r="A161" s="7" t="s">
        <v>59</v>
      </c>
    </row>
    <row r="162" spans="1:20" ht="22.5" customHeight="1" x14ac:dyDescent="0.25">
      <c r="A162" s="7">
        <v>9</v>
      </c>
      <c r="B162" s="21" t="s">
        <v>119</v>
      </c>
      <c r="C162" s="21"/>
      <c r="D162" s="83" t="s">
        <v>120</v>
      </c>
      <c r="E162" s="84"/>
      <c r="F162" s="84"/>
      <c r="G162" s="84"/>
      <c r="H162" s="84"/>
      <c r="I162" s="22" t="s">
        <v>14</v>
      </c>
      <c r="J162" s="23">
        <v>2</v>
      </c>
      <c r="K162" s="24"/>
      <c r="L162" s="157"/>
      <c r="M162" s="158">
        <f>IF(AND(J162= "",K162= ""), 0, ROUND(ROUND(L162, 2) * ROUND(IF(K162="",J162,K162),  0), 2))</f>
        <v>0</v>
      </c>
      <c r="N162" s="7"/>
      <c r="P162" s="25">
        <v>0.2</v>
      </c>
      <c r="T162" s="7">
        <v>44</v>
      </c>
    </row>
    <row r="163" spans="1:20" hidden="1" x14ac:dyDescent="0.25">
      <c r="A163" s="7" t="s">
        <v>57</v>
      </c>
    </row>
    <row r="164" spans="1:20" hidden="1" x14ac:dyDescent="0.25">
      <c r="A164" s="7" t="s">
        <v>57</v>
      </c>
    </row>
    <row r="165" spans="1:20" hidden="1" x14ac:dyDescent="0.25">
      <c r="A165" s="7" t="s">
        <v>63</v>
      </c>
    </row>
    <row r="166" spans="1:20" hidden="1" x14ac:dyDescent="0.25">
      <c r="A166" s="7" t="s">
        <v>64</v>
      </c>
    </row>
    <row r="167" spans="1:20" hidden="1" x14ac:dyDescent="0.25">
      <c r="A167" s="7" t="s">
        <v>59</v>
      </c>
    </row>
    <row r="168" spans="1:20" x14ac:dyDescent="0.25">
      <c r="A168" s="7">
        <v>9</v>
      </c>
      <c r="B168" s="21" t="s">
        <v>121</v>
      </c>
      <c r="C168" s="21"/>
      <c r="D168" s="83" t="s">
        <v>122</v>
      </c>
      <c r="E168" s="84"/>
      <c r="F168" s="84"/>
      <c r="G168" s="84"/>
      <c r="H168" s="84"/>
      <c r="I168" s="22" t="s">
        <v>14</v>
      </c>
      <c r="J168" s="23">
        <v>2</v>
      </c>
      <c r="K168" s="24"/>
      <c r="L168" s="157"/>
      <c r="M168" s="158">
        <f>IF(AND(J168= "",K168= ""), 0, ROUND(ROUND(L168, 2) * ROUND(IF(K168="",J168,K168),  0), 2))</f>
        <v>0</v>
      </c>
      <c r="N168" s="7"/>
      <c r="P168" s="25">
        <v>0.2</v>
      </c>
      <c r="T168" s="7">
        <v>44</v>
      </c>
    </row>
    <row r="169" spans="1:20" hidden="1" x14ac:dyDescent="0.25">
      <c r="A169" s="7" t="s">
        <v>57</v>
      </c>
    </row>
    <row r="170" spans="1:20" hidden="1" x14ac:dyDescent="0.25">
      <c r="A170" s="7" t="s">
        <v>57</v>
      </c>
    </row>
    <row r="171" spans="1:20" hidden="1" x14ac:dyDescent="0.25">
      <c r="A171" s="7" t="s">
        <v>63</v>
      </c>
    </row>
    <row r="172" spans="1:20" hidden="1" x14ac:dyDescent="0.25">
      <c r="A172" s="7" t="s">
        <v>64</v>
      </c>
    </row>
    <row r="173" spans="1:20" hidden="1" x14ac:dyDescent="0.25">
      <c r="A173" s="7" t="s">
        <v>59</v>
      </c>
    </row>
    <row r="174" spans="1:20" x14ac:dyDescent="0.25">
      <c r="A174" s="7">
        <v>9</v>
      </c>
      <c r="B174" s="21" t="s">
        <v>123</v>
      </c>
      <c r="C174" s="21"/>
      <c r="D174" s="83" t="s">
        <v>124</v>
      </c>
      <c r="E174" s="84"/>
      <c r="F174" s="84"/>
      <c r="G174" s="84"/>
      <c r="H174" s="84"/>
      <c r="I174" s="22" t="s">
        <v>107</v>
      </c>
      <c r="J174" s="29">
        <v>40</v>
      </c>
      <c r="K174" s="30"/>
      <c r="L174" s="157"/>
      <c r="M174" s="158">
        <f>IF(AND(J174= "",K174= ""), 0, ROUND(ROUND(L174, 2) * ROUND(IF(K174="",J174,K174),  2), 2))</f>
        <v>0</v>
      </c>
      <c r="N174" s="7"/>
      <c r="P174" s="25">
        <v>0.2</v>
      </c>
      <c r="T174" s="7">
        <v>44</v>
      </c>
    </row>
    <row r="175" spans="1:20" hidden="1" x14ac:dyDescent="0.25">
      <c r="A175" s="7" t="s">
        <v>57</v>
      </c>
    </row>
    <row r="176" spans="1:20" hidden="1" x14ac:dyDescent="0.25">
      <c r="A176" s="7" t="s">
        <v>57</v>
      </c>
    </row>
    <row r="177" spans="1:20" hidden="1" x14ac:dyDescent="0.25">
      <c r="A177" s="7" t="s">
        <v>63</v>
      </c>
    </row>
    <row r="178" spans="1:20" hidden="1" x14ac:dyDescent="0.25">
      <c r="A178" s="7" t="s">
        <v>64</v>
      </c>
    </row>
    <row r="179" spans="1:20" hidden="1" x14ac:dyDescent="0.25">
      <c r="A179" s="7" t="s">
        <v>108</v>
      </c>
    </row>
    <row r="180" spans="1:20" hidden="1" x14ac:dyDescent="0.25">
      <c r="A180" s="7" t="s">
        <v>59</v>
      </c>
    </row>
    <row r="181" spans="1:20" ht="22.5" customHeight="1" x14ac:dyDescent="0.25">
      <c r="A181" s="7">
        <v>9</v>
      </c>
      <c r="B181" s="21" t="s">
        <v>125</v>
      </c>
      <c r="C181" s="21"/>
      <c r="D181" s="83" t="s">
        <v>126</v>
      </c>
      <c r="E181" s="84"/>
      <c r="F181" s="84"/>
      <c r="G181" s="84"/>
      <c r="H181" s="84"/>
      <c r="I181" s="22" t="s">
        <v>11</v>
      </c>
      <c r="J181" s="29">
        <v>40</v>
      </c>
      <c r="K181" s="30"/>
      <c r="L181" s="157"/>
      <c r="M181" s="158">
        <f>IF(AND(J181= "",K181= ""), 0, ROUND(ROUND(L181, 2) * ROUND(IF(K181="",J181,K181),  2), 2))</f>
        <v>0</v>
      </c>
      <c r="N181" s="7"/>
      <c r="P181" s="25">
        <v>0.2</v>
      </c>
      <c r="T181" s="7">
        <v>44</v>
      </c>
    </row>
    <row r="182" spans="1:20" hidden="1" x14ac:dyDescent="0.25">
      <c r="A182" s="7" t="s">
        <v>57</v>
      </c>
    </row>
    <row r="183" spans="1:20" hidden="1" x14ac:dyDescent="0.25">
      <c r="A183" s="7" t="s">
        <v>63</v>
      </c>
    </row>
    <row r="184" spans="1:20" hidden="1" x14ac:dyDescent="0.25">
      <c r="A184" s="7" t="s">
        <v>64</v>
      </c>
    </row>
    <row r="185" spans="1:20" hidden="1" x14ac:dyDescent="0.25">
      <c r="A185" s="7" t="s">
        <v>108</v>
      </c>
    </row>
    <row r="186" spans="1:20" hidden="1" x14ac:dyDescent="0.25">
      <c r="A186" s="7" t="s">
        <v>59</v>
      </c>
    </row>
    <row r="187" spans="1:20" x14ac:dyDescent="0.25">
      <c r="A187" s="7" t="s">
        <v>127</v>
      </c>
      <c r="B187" s="20"/>
      <c r="C187" s="20"/>
      <c r="D187" s="68"/>
      <c r="E187" s="68"/>
      <c r="F187" s="68"/>
      <c r="G187" s="68"/>
      <c r="H187" s="68"/>
      <c r="M187" s="156"/>
    </row>
    <row r="188" spans="1:20" x14ac:dyDescent="0.25">
      <c r="B188" s="20"/>
      <c r="C188" s="20"/>
      <c r="D188" s="89" t="s">
        <v>104</v>
      </c>
      <c r="E188" s="90"/>
      <c r="F188" s="90"/>
      <c r="G188" s="90"/>
      <c r="H188" s="90"/>
      <c r="I188" s="87"/>
      <c r="J188" s="87"/>
      <c r="K188" s="87"/>
      <c r="L188" s="87"/>
      <c r="M188" s="88"/>
    </row>
    <row r="189" spans="1:20" x14ac:dyDescent="0.25">
      <c r="B189" s="20"/>
      <c r="C189" s="20"/>
      <c r="D189" s="74"/>
      <c r="E189" s="48"/>
      <c r="F189" s="48"/>
      <c r="G189" s="48"/>
      <c r="H189" s="48"/>
      <c r="I189" s="48"/>
      <c r="J189" s="48"/>
      <c r="K189" s="48"/>
      <c r="L189" s="48"/>
      <c r="M189" s="73"/>
    </row>
    <row r="190" spans="1:20" x14ac:dyDescent="0.25">
      <c r="B190" s="20"/>
      <c r="C190" s="20"/>
      <c r="D190" s="93" t="s">
        <v>49</v>
      </c>
      <c r="E190" s="94"/>
      <c r="F190" s="94"/>
      <c r="G190" s="94"/>
      <c r="H190" s="94"/>
      <c r="I190" s="91">
        <f>SUMIF(N125:N187, IF(N124="","",N124), M125:M187)</f>
        <v>0</v>
      </c>
      <c r="J190" s="91"/>
      <c r="K190" s="91"/>
      <c r="L190" s="91"/>
      <c r="M190" s="92"/>
    </row>
    <row r="191" spans="1:20" hidden="1" x14ac:dyDescent="0.25">
      <c r="B191" s="20"/>
      <c r="C191" s="20"/>
      <c r="D191" s="97" t="s">
        <v>50</v>
      </c>
      <c r="E191" s="98"/>
      <c r="F191" s="98"/>
      <c r="G191" s="98"/>
      <c r="H191" s="98"/>
      <c r="I191" s="95">
        <f>ROUND(SUMIF(N125:N187, IF(N124="","",N124), M125:M187) * 0.2, 2)</f>
        <v>0</v>
      </c>
      <c r="J191" s="95"/>
      <c r="K191" s="95"/>
      <c r="L191" s="95"/>
      <c r="M191" s="96"/>
    </row>
    <row r="192" spans="1:20" hidden="1" x14ac:dyDescent="0.25">
      <c r="B192" s="20"/>
      <c r="C192" s="20"/>
      <c r="D192" s="93" t="s">
        <v>51</v>
      </c>
      <c r="E192" s="94"/>
      <c r="F192" s="94"/>
      <c r="G192" s="94"/>
      <c r="H192" s="94"/>
      <c r="I192" s="91">
        <f>SUM(I190:I191)</f>
        <v>0</v>
      </c>
      <c r="J192" s="91"/>
      <c r="K192" s="91"/>
      <c r="L192" s="91"/>
      <c r="M192" s="92"/>
    </row>
    <row r="193" spans="1:20" x14ac:dyDescent="0.25">
      <c r="A193" s="7">
        <v>5</v>
      </c>
      <c r="B193" s="27" t="s">
        <v>128</v>
      </c>
      <c r="C193" s="27"/>
      <c r="D193" s="86" t="s">
        <v>129</v>
      </c>
      <c r="E193" s="86"/>
      <c r="F193" s="86"/>
      <c r="G193" s="86"/>
      <c r="H193" s="86"/>
      <c r="I193" s="28"/>
      <c r="J193" s="28"/>
      <c r="K193" s="28"/>
      <c r="L193" s="160"/>
      <c r="M193" s="161"/>
      <c r="N193" s="7"/>
    </row>
    <row r="194" spans="1:20" ht="22.5" customHeight="1" x14ac:dyDescent="0.25">
      <c r="A194" s="7">
        <v>9</v>
      </c>
      <c r="B194" s="21" t="s">
        <v>130</v>
      </c>
      <c r="C194" s="21"/>
      <c r="D194" s="83" t="s">
        <v>131</v>
      </c>
      <c r="E194" s="84"/>
      <c r="F194" s="84"/>
      <c r="G194" s="84"/>
      <c r="H194" s="84"/>
      <c r="I194" s="22" t="s">
        <v>56</v>
      </c>
      <c r="J194" s="23">
        <v>1</v>
      </c>
      <c r="K194" s="24"/>
      <c r="L194" s="157"/>
      <c r="M194" s="158">
        <f>IF(AND(J194= "",K194= ""), 0, ROUND(ROUND(L194, 2) * ROUND(IF(K194="",J194,K194),  0), 2))</f>
        <v>0</v>
      </c>
      <c r="N194" s="7"/>
      <c r="P194" s="25">
        <v>0.2</v>
      </c>
      <c r="T194" s="7">
        <v>44</v>
      </c>
    </row>
    <row r="195" spans="1:20" hidden="1" x14ac:dyDescent="0.25">
      <c r="A195" s="7" t="s">
        <v>57</v>
      </c>
    </row>
    <row r="196" spans="1:20" hidden="1" x14ac:dyDescent="0.25">
      <c r="A196" s="7" t="s">
        <v>57</v>
      </c>
    </row>
    <row r="197" spans="1:20" hidden="1" x14ac:dyDescent="0.25">
      <c r="A197" s="7" t="s">
        <v>57</v>
      </c>
    </row>
    <row r="198" spans="1:20" hidden="1" x14ac:dyDescent="0.25">
      <c r="A198" s="7" t="s">
        <v>63</v>
      </c>
    </row>
    <row r="199" spans="1:20" hidden="1" x14ac:dyDescent="0.25">
      <c r="A199" s="7" t="s">
        <v>59</v>
      </c>
    </row>
    <row r="200" spans="1:20" ht="16.5" x14ac:dyDescent="0.25">
      <c r="A200" s="7">
        <v>9</v>
      </c>
      <c r="B200" s="21" t="s">
        <v>132</v>
      </c>
      <c r="C200" s="21"/>
      <c r="D200" s="83" t="s">
        <v>133</v>
      </c>
      <c r="E200" s="84"/>
      <c r="F200" s="84"/>
      <c r="G200" s="84"/>
      <c r="H200" s="84"/>
      <c r="I200" s="22" t="s">
        <v>14</v>
      </c>
      <c r="J200" s="23">
        <v>8</v>
      </c>
      <c r="K200" s="24"/>
      <c r="L200" s="157"/>
      <c r="M200" s="158">
        <f>IF(AND(J200= "",K200= ""), 0, ROUND(ROUND(L200, 2) * ROUND(IF(K200="",J200,K200),  0), 2))</f>
        <v>0</v>
      </c>
      <c r="N200" s="7"/>
      <c r="P200" s="25">
        <v>0.2</v>
      </c>
      <c r="T200" s="7">
        <v>44</v>
      </c>
    </row>
    <row r="201" spans="1:20" hidden="1" x14ac:dyDescent="0.25">
      <c r="A201" s="7" t="s">
        <v>57</v>
      </c>
    </row>
    <row r="202" spans="1:20" hidden="1" x14ac:dyDescent="0.25">
      <c r="A202" s="7" t="s">
        <v>64</v>
      </c>
    </row>
    <row r="203" spans="1:20" hidden="1" x14ac:dyDescent="0.25">
      <c r="A203" s="7" t="s">
        <v>59</v>
      </c>
    </row>
    <row r="204" spans="1:20" ht="22.5" customHeight="1" x14ac:dyDescent="0.25">
      <c r="A204" s="7">
        <v>9</v>
      </c>
      <c r="B204" s="21" t="s">
        <v>134</v>
      </c>
      <c r="C204" s="21"/>
      <c r="D204" s="83" t="s">
        <v>135</v>
      </c>
      <c r="E204" s="84"/>
      <c r="F204" s="84"/>
      <c r="G204" s="84"/>
      <c r="H204" s="84"/>
      <c r="I204" s="22" t="s">
        <v>14</v>
      </c>
      <c r="J204" s="23">
        <v>1</v>
      </c>
      <c r="K204" s="24"/>
      <c r="L204" s="157"/>
      <c r="M204" s="158">
        <f>IF(AND(J204= "",K204= ""), 0, ROUND(ROUND(L204, 2) * ROUND(IF(K204="",J204,K204),  0), 2))</f>
        <v>0</v>
      </c>
      <c r="N204" s="7"/>
      <c r="P204" s="25">
        <v>0.2</v>
      </c>
      <c r="T204" s="7">
        <v>44</v>
      </c>
    </row>
    <row r="205" spans="1:20" hidden="1" x14ac:dyDescent="0.25">
      <c r="A205" s="7" t="s">
        <v>57</v>
      </c>
    </row>
    <row r="206" spans="1:20" hidden="1" x14ac:dyDescent="0.25">
      <c r="A206" s="7" t="s">
        <v>57</v>
      </c>
    </row>
    <row r="207" spans="1:20" hidden="1" x14ac:dyDescent="0.25">
      <c r="A207" s="7" t="s">
        <v>57</v>
      </c>
    </row>
    <row r="208" spans="1:20" hidden="1" x14ac:dyDescent="0.25">
      <c r="A208" s="7" t="s">
        <v>57</v>
      </c>
    </row>
    <row r="209" spans="1:20" hidden="1" x14ac:dyDescent="0.25">
      <c r="A209" s="7" t="s">
        <v>57</v>
      </c>
    </row>
    <row r="210" spans="1:20" hidden="1" x14ac:dyDescent="0.25">
      <c r="A210" s="7" t="s">
        <v>57</v>
      </c>
    </row>
    <row r="211" spans="1:20" hidden="1" x14ac:dyDescent="0.25">
      <c r="A211" s="7" t="s">
        <v>57</v>
      </c>
    </row>
    <row r="212" spans="1:20" hidden="1" x14ac:dyDescent="0.25">
      <c r="A212" s="7" t="s">
        <v>57</v>
      </c>
    </row>
    <row r="213" spans="1:20" hidden="1" x14ac:dyDescent="0.25">
      <c r="A213" s="7" t="s">
        <v>57</v>
      </c>
    </row>
    <row r="214" spans="1:20" hidden="1" x14ac:dyDescent="0.25">
      <c r="A214" s="7" t="s">
        <v>57</v>
      </c>
    </row>
    <row r="215" spans="1:20" hidden="1" x14ac:dyDescent="0.25">
      <c r="A215" s="7" t="s">
        <v>57</v>
      </c>
    </row>
    <row r="216" spans="1:20" hidden="1" x14ac:dyDescent="0.25">
      <c r="A216" s="7" t="s">
        <v>57</v>
      </c>
    </row>
    <row r="217" spans="1:20" hidden="1" x14ac:dyDescent="0.25">
      <c r="A217" s="7" t="s">
        <v>57</v>
      </c>
    </row>
    <row r="218" spans="1:20" hidden="1" x14ac:dyDescent="0.25">
      <c r="A218" s="7" t="s">
        <v>63</v>
      </c>
    </row>
    <row r="219" spans="1:20" hidden="1" x14ac:dyDescent="0.25">
      <c r="A219" s="7" t="s">
        <v>64</v>
      </c>
    </row>
    <row r="220" spans="1:20" hidden="1" x14ac:dyDescent="0.25">
      <c r="A220" s="7" t="s">
        <v>59</v>
      </c>
    </row>
    <row r="221" spans="1:20" ht="22.5" customHeight="1" x14ac:dyDescent="0.25">
      <c r="A221" s="7">
        <v>9</v>
      </c>
      <c r="B221" s="21" t="s">
        <v>136</v>
      </c>
      <c r="C221" s="21"/>
      <c r="D221" s="83" t="s">
        <v>137</v>
      </c>
      <c r="E221" s="84"/>
      <c r="F221" s="84"/>
      <c r="G221" s="84"/>
      <c r="H221" s="84"/>
      <c r="I221" s="22" t="s">
        <v>14</v>
      </c>
      <c r="J221" s="23">
        <v>1</v>
      </c>
      <c r="K221" s="24"/>
      <c r="L221" s="157"/>
      <c r="M221" s="158">
        <f>IF(AND(J221= "",K221= ""), 0, ROUND(ROUND(L221, 2) * ROUND(IF(K221="",J221,K221),  0), 2))</f>
        <v>0</v>
      </c>
      <c r="N221" s="7"/>
      <c r="P221" s="25">
        <v>0.2</v>
      </c>
      <c r="T221" s="7">
        <v>44</v>
      </c>
    </row>
    <row r="222" spans="1:20" hidden="1" x14ac:dyDescent="0.25">
      <c r="A222" s="7" t="s">
        <v>57</v>
      </c>
    </row>
    <row r="223" spans="1:20" hidden="1" x14ac:dyDescent="0.25">
      <c r="A223" s="7" t="s">
        <v>57</v>
      </c>
    </row>
    <row r="224" spans="1:20" hidden="1" x14ac:dyDescent="0.25">
      <c r="A224" s="7" t="s">
        <v>57</v>
      </c>
    </row>
    <row r="225" spans="1:20" hidden="1" x14ac:dyDescent="0.25">
      <c r="A225" s="7" t="s">
        <v>57</v>
      </c>
    </row>
    <row r="226" spans="1:20" hidden="1" x14ac:dyDescent="0.25">
      <c r="A226" s="7" t="s">
        <v>57</v>
      </c>
    </row>
    <row r="227" spans="1:20" hidden="1" x14ac:dyDescent="0.25">
      <c r="A227" s="7" t="s">
        <v>57</v>
      </c>
    </row>
    <row r="228" spans="1:20" hidden="1" x14ac:dyDescent="0.25">
      <c r="A228" s="7" t="s">
        <v>57</v>
      </c>
    </row>
    <row r="229" spans="1:20" hidden="1" x14ac:dyDescent="0.25">
      <c r="A229" s="7" t="s">
        <v>57</v>
      </c>
    </row>
    <row r="230" spans="1:20" hidden="1" x14ac:dyDescent="0.25">
      <c r="A230" s="7" t="s">
        <v>57</v>
      </c>
    </row>
    <row r="231" spans="1:20" hidden="1" x14ac:dyDescent="0.25">
      <c r="A231" s="7" t="s">
        <v>57</v>
      </c>
    </row>
    <row r="232" spans="1:20" hidden="1" x14ac:dyDescent="0.25">
      <c r="A232" s="7" t="s">
        <v>57</v>
      </c>
    </row>
    <row r="233" spans="1:20" hidden="1" x14ac:dyDescent="0.25">
      <c r="A233" s="7" t="s">
        <v>57</v>
      </c>
    </row>
    <row r="234" spans="1:20" hidden="1" x14ac:dyDescent="0.25">
      <c r="A234" s="7" t="s">
        <v>57</v>
      </c>
    </row>
    <row r="235" spans="1:20" hidden="1" x14ac:dyDescent="0.25">
      <c r="A235" s="7" t="s">
        <v>63</v>
      </c>
    </row>
    <row r="236" spans="1:20" hidden="1" x14ac:dyDescent="0.25">
      <c r="A236" s="7" t="s">
        <v>64</v>
      </c>
    </row>
    <row r="237" spans="1:20" hidden="1" x14ac:dyDescent="0.25">
      <c r="A237" s="7" t="s">
        <v>59</v>
      </c>
    </row>
    <row r="238" spans="1:20" ht="22.5" customHeight="1" x14ac:dyDescent="0.25">
      <c r="A238" s="7">
        <v>9</v>
      </c>
      <c r="B238" s="21" t="s">
        <v>138</v>
      </c>
      <c r="C238" s="21"/>
      <c r="D238" s="83" t="s">
        <v>139</v>
      </c>
      <c r="E238" s="84"/>
      <c r="F238" s="84"/>
      <c r="G238" s="84"/>
      <c r="H238" s="84"/>
      <c r="I238" s="22" t="s">
        <v>14</v>
      </c>
      <c r="J238" s="23">
        <v>1</v>
      </c>
      <c r="K238" s="24"/>
      <c r="L238" s="157"/>
      <c r="M238" s="158">
        <f>IF(AND(J238= "",K238= ""), 0, ROUND(ROUND(L238, 2) * ROUND(IF(K238="",J238,K238),  0), 2))</f>
        <v>0</v>
      </c>
      <c r="N238" s="7"/>
      <c r="P238" s="25">
        <v>0.2</v>
      </c>
      <c r="T238" s="7">
        <v>44</v>
      </c>
    </row>
    <row r="239" spans="1:20" hidden="1" x14ac:dyDescent="0.25">
      <c r="A239" s="7" t="s">
        <v>57</v>
      </c>
    </row>
    <row r="240" spans="1:20" hidden="1" x14ac:dyDescent="0.25">
      <c r="A240" s="7" t="s">
        <v>57</v>
      </c>
    </row>
    <row r="241" spans="1:20" hidden="1" x14ac:dyDescent="0.25">
      <c r="A241" s="7" t="s">
        <v>57</v>
      </c>
    </row>
    <row r="242" spans="1:20" hidden="1" x14ac:dyDescent="0.25">
      <c r="A242" s="7" t="s">
        <v>57</v>
      </c>
    </row>
    <row r="243" spans="1:20" hidden="1" x14ac:dyDescent="0.25">
      <c r="A243" s="7" t="s">
        <v>57</v>
      </c>
    </row>
    <row r="244" spans="1:20" hidden="1" x14ac:dyDescent="0.25">
      <c r="A244" s="7" t="s">
        <v>57</v>
      </c>
    </row>
    <row r="245" spans="1:20" hidden="1" x14ac:dyDescent="0.25">
      <c r="A245" s="7" t="s">
        <v>57</v>
      </c>
    </row>
    <row r="246" spans="1:20" hidden="1" x14ac:dyDescent="0.25">
      <c r="A246" s="7" t="s">
        <v>57</v>
      </c>
    </row>
    <row r="247" spans="1:20" hidden="1" x14ac:dyDescent="0.25">
      <c r="A247" s="7" t="s">
        <v>57</v>
      </c>
    </row>
    <row r="248" spans="1:20" hidden="1" x14ac:dyDescent="0.25">
      <c r="A248" s="7" t="s">
        <v>57</v>
      </c>
    </row>
    <row r="249" spans="1:20" hidden="1" x14ac:dyDescent="0.25">
      <c r="A249" s="7" t="s">
        <v>57</v>
      </c>
    </row>
    <row r="250" spans="1:20" hidden="1" x14ac:dyDescent="0.25">
      <c r="A250" s="7" t="s">
        <v>63</v>
      </c>
    </row>
    <row r="251" spans="1:20" hidden="1" x14ac:dyDescent="0.25">
      <c r="A251" s="7" t="s">
        <v>64</v>
      </c>
    </row>
    <row r="252" spans="1:20" hidden="1" x14ac:dyDescent="0.25">
      <c r="A252" s="7" t="s">
        <v>59</v>
      </c>
    </row>
    <row r="253" spans="1:20" ht="22.5" customHeight="1" x14ac:dyDescent="0.25">
      <c r="A253" s="7">
        <v>9</v>
      </c>
      <c r="B253" s="21" t="s">
        <v>140</v>
      </c>
      <c r="C253" s="21"/>
      <c r="D253" s="83" t="s">
        <v>141</v>
      </c>
      <c r="E253" s="84"/>
      <c r="F253" s="84"/>
      <c r="G253" s="84"/>
      <c r="H253" s="84"/>
      <c r="I253" s="22" t="s">
        <v>14</v>
      </c>
      <c r="J253" s="23">
        <v>2</v>
      </c>
      <c r="K253" s="24"/>
      <c r="L253" s="157"/>
      <c r="M253" s="158">
        <f>IF(AND(J253= "",K253= ""), 0, ROUND(ROUND(L253, 2) * ROUND(IF(K253="",J253,K253),  0), 2))</f>
        <v>0</v>
      </c>
      <c r="N253" s="7"/>
      <c r="P253" s="25">
        <v>0.2</v>
      </c>
      <c r="T253" s="7">
        <v>44</v>
      </c>
    </row>
    <row r="254" spans="1:20" hidden="1" x14ac:dyDescent="0.25">
      <c r="A254" s="7" t="s">
        <v>57</v>
      </c>
    </row>
    <row r="255" spans="1:20" hidden="1" x14ac:dyDescent="0.25">
      <c r="A255" s="7" t="s">
        <v>57</v>
      </c>
    </row>
    <row r="256" spans="1:20" hidden="1" x14ac:dyDescent="0.25">
      <c r="A256" s="7" t="s">
        <v>57</v>
      </c>
    </row>
    <row r="257" spans="1:20" hidden="1" x14ac:dyDescent="0.25">
      <c r="A257" s="7" t="s">
        <v>57</v>
      </c>
    </row>
    <row r="258" spans="1:20" hidden="1" x14ac:dyDescent="0.25">
      <c r="A258" s="7" t="s">
        <v>57</v>
      </c>
    </row>
    <row r="259" spans="1:20" hidden="1" x14ac:dyDescent="0.25">
      <c r="A259" s="7" t="s">
        <v>57</v>
      </c>
    </row>
    <row r="260" spans="1:20" hidden="1" x14ac:dyDescent="0.25">
      <c r="A260" s="7" t="s">
        <v>57</v>
      </c>
    </row>
    <row r="261" spans="1:20" hidden="1" x14ac:dyDescent="0.25">
      <c r="A261" s="7" t="s">
        <v>57</v>
      </c>
    </row>
    <row r="262" spans="1:20" hidden="1" x14ac:dyDescent="0.25">
      <c r="A262" s="7" t="s">
        <v>57</v>
      </c>
    </row>
    <row r="263" spans="1:20" hidden="1" x14ac:dyDescent="0.25">
      <c r="A263" s="7" t="s">
        <v>57</v>
      </c>
    </row>
    <row r="264" spans="1:20" hidden="1" x14ac:dyDescent="0.25">
      <c r="A264" s="7" t="s">
        <v>57</v>
      </c>
    </row>
    <row r="265" spans="1:20" hidden="1" x14ac:dyDescent="0.25">
      <c r="A265" s="7" t="s">
        <v>63</v>
      </c>
    </row>
    <row r="266" spans="1:20" hidden="1" x14ac:dyDescent="0.25">
      <c r="A266" s="7" t="s">
        <v>64</v>
      </c>
    </row>
    <row r="267" spans="1:20" hidden="1" x14ac:dyDescent="0.25">
      <c r="A267" s="7" t="s">
        <v>59</v>
      </c>
    </row>
    <row r="268" spans="1:20" ht="22.5" customHeight="1" x14ac:dyDescent="0.25">
      <c r="A268" s="7">
        <v>9</v>
      </c>
      <c r="B268" s="21" t="s">
        <v>142</v>
      </c>
      <c r="C268" s="21"/>
      <c r="D268" s="83" t="s">
        <v>143</v>
      </c>
      <c r="E268" s="84"/>
      <c r="F268" s="84"/>
      <c r="G268" s="84"/>
      <c r="H268" s="84"/>
      <c r="I268" s="22" t="s">
        <v>11</v>
      </c>
      <c r="J268" s="29">
        <v>36</v>
      </c>
      <c r="K268" s="30"/>
      <c r="L268" s="157"/>
      <c r="M268" s="158">
        <f>IF(AND(J268= "",K268= ""), 0, ROUND(ROUND(L268, 2) * ROUND(IF(K268="",J268,K268),  2), 2))</f>
        <v>0</v>
      </c>
      <c r="N268" s="7"/>
      <c r="P268" s="25">
        <v>0.2</v>
      </c>
      <c r="T268" s="7">
        <v>44</v>
      </c>
    </row>
    <row r="269" spans="1:20" hidden="1" x14ac:dyDescent="0.25">
      <c r="A269" s="7" t="s">
        <v>57</v>
      </c>
    </row>
    <row r="270" spans="1:20" hidden="1" x14ac:dyDescent="0.25">
      <c r="A270" s="7" t="s">
        <v>57</v>
      </c>
    </row>
    <row r="271" spans="1:20" hidden="1" x14ac:dyDescent="0.25">
      <c r="A271" s="7" t="s">
        <v>57</v>
      </c>
    </row>
    <row r="272" spans="1:20" hidden="1" x14ac:dyDescent="0.25">
      <c r="A272" s="7" t="s">
        <v>57</v>
      </c>
    </row>
    <row r="273" spans="1:20" hidden="1" x14ac:dyDescent="0.25">
      <c r="A273" s="7" t="s">
        <v>57</v>
      </c>
    </row>
    <row r="274" spans="1:20" hidden="1" x14ac:dyDescent="0.25">
      <c r="A274" s="7" t="s">
        <v>57</v>
      </c>
    </row>
    <row r="275" spans="1:20" hidden="1" x14ac:dyDescent="0.25">
      <c r="A275" s="7" t="s">
        <v>57</v>
      </c>
    </row>
    <row r="276" spans="1:20" hidden="1" x14ac:dyDescent="0.25">
      <c r="A276" s="7" t="s">
        <v>57</v>
      </c>
    </row>
    <row r="277" spans="1:20" hidden="1" x14ac:dyDescent="0.25">
      <c r="A277" s="7" t="s">
        <v>57</v>
      </c>
    </row>
    <row r="278" spans="1:20" hidden="1" x14ac:dyDescent="0.25">
      <c r="A278" s="7" t="s">
        <v>57</v>
      </c>
    </row>
    <row r="279" spans="1:20" hidden="1" x14ac:dyDescent="0.25">
      <c r="A279" s="7" t="s">
        <v>57</v>
      </c>
    </row>
    <row r="280" spans="1:20" hidden="1" x14ac:dyDescent="0.25">
      <c r="A280" s="7" t="s">
        <v>57</v>
      </c>
    </row>
    <row r="281" spans="1:20" hidden="1" x14ac:dyDescent="0.25">
      <c r="A281" s="7" t="s">
        <v>63</v>
      </c>
    </row>
    <row r="282" spans="1:20" hidden="1" x14ac:dyDescent="0.25">
      <c r="A282" s="7" t="s">
        <v>64</v>
      </c>
    </row>
    <row r="283" spans="1:20" hidden="1" x14ac:dyDescent="0.25">
      <c r="A283" s="7" t="s">
        <v>108</v>
      </c>
    </row>
    <row r="284" spans="1:20" hidden="1" x14ac:dyDescent="0.25">
      <c r="A284" s="7" t="s">
        <v>108</v>
      </c>
    </row>
    <row r="285" spans="1:20" hidden="1" x14ac:dyDescent="0.25">
      <c r="A285" s="7" t="s">
        <v>59</v>
      </c>
    </row>
    <row r="286" spans="1:20" ht="16.5" x14ac:dyDescent="0.25">
      <c r="A286" s="7">
        <v>9</v>
      </c>
      <c r="B286" s="21" t="s">
        <v>144</v>
      </c>
      <c r="C286" s="21"/>
      <c r="D286" s="83" t="s">
        <v>145</v>
      </c>
      <c r="E286" s="84"/>
      <c r="F286" s="84"/>
      <c r="G286" s="84"/>
      <c r="H286" s="84"/>
      <c r="I286" s="22" t="s">
        <v>12</v>
      </c>
      <c r="J286" s="31">
        <v>3.25</v>
      </c>
      <c r="K286" s="32"/>
      <c r="L286" s="157"/>
      <c r="M286" s="158">
        <f>IF(AND(J286= "",K286= ""), 0, ROUND(ROUND(L286, 2) * ROUND(IF(K286="",J286,K286),  3), 2))</f>
        <v>0</v>
      </c>
      <c r="N286" s="7"/>
      <c r="P286" s="25">
        <v>0.2</v>
      </c>
      <c r="T286" s="7">
        <v>44</v>
      </c>
    </row>
    <row r="287" spans="1:20" hidden="1" x14ac:dyDescent="0.25">
      <c r="A287" s="7" t="s">
        <v>57</v>
      </c>
    </row>
    <row r="288" spans="1:20" hidden="1" x14ac:dyDescent="0.25">
      <c r="A288" s="7" t="s">
        <v>63</v>
      </c>
    </row>
    <row r="289" spans="1:20" hidden="1" x14ac:dyDescent="0.25">
      <c r="A289" s="7" t="s">
        <v>64</v>
      </c>
    </row>
    <row r="290" spans="1:20" hidden="1" x14ac:dyDescent="0.25">
      <c r="A290" s="7" t="s">
        <v>59</v>
      </c>
    </row>
    <row r="291" spans="1:20" x14ac:dyDescent="0.25">
      <c r="A291" s="7" t="s">
        <v>127</v>
      </c>
      <c r="B291" s="20"/>
      <c r="C291" s="20"/>
      <c r="D291" s="68"/>
      <c r="E291" s="68"/>
      <c r="F291" s="68"/>
      <c r="G291" s="68"/>
      <c r="H291" s="68"/>
      <c r="M291" s="156"/>
    </row>
    <row r="292" spans="1:20" x14ac:dyDescent="0.25">
      <c r="B292" s="20"/>
      <c r="C292" s="20"/>
      <c r="D292" s="89" t="s">
        <v>129</v>
      </c>
      <c r="E292" s="90"/>
      <c r="F292" s="90"/>
      <c r="G292" s="90"/>
      <c r="H292" s="90"/>
      <c r="I292" s="87"/>
      <c r="J292" s="87"/>
      <c r="K292" s="87"/>
      <c r="L292" s="87"/>
      <c r="M292" s="88"/>
    </row>
    <row r="293" spans="1:20" x14ac:dyDescent="0.25">
      <c r="B293" s="20"/>
      <c r="C293" s="20"/>
      <c r="D293" s="74"/>
      <c r="E293" s="48"/>
      <c r="F293" s="48"/>
      <c r="G293" s="48"/>
      <c r="H293" s="48"/>
      <c r="I293" s="48"/>
      <c r="J293" s="48"/>
      <c r="K293" s="48"/>
      <c r="L293" s="48"/>
      <c r="M293" s="73"/>
    </row>
    <row r="294" spans="1:20" x14ac:dyDescent="0.25">
      <c r="B294" s="20"/>
      <c r="C294" s="20"/>
      <c r="D294" s="93" t="s">
        <v>49</v>
      </c>
      <c r="E294" s="94"/>
      <c r="F294" s="94"/>
      <c r="G294" s="94"/>
      <c r="H294" s="94"/>
      <c r="I294" s="91">
        <f>SUMIF(N194:N291, IF(N193="","",N193), M194:M291)</f>
        <v>0</v>
      </c>
      <c r="J294" s="91"/>
      <c r="K294" s="91"/>
      <c r="L294" s="91"/>
      <c r="M294" s="92"/>
    </row>
    <row r="295" spans="1:20" hidden="1" x14ac:dyDescent="0.25">
      <c r="B295" s="20"/>
      <c r="C295" s="20"/>
      <c r="D295" s="97" t="s">
        <v>50</v>
      </c>
      <c r="E295" s="98"/>
      <c r="F295" s="98"/>
      <c r="G295" s="98"/>
      <c r="H295" s="98"/>
      <c r="I295" s="95">
        <f>ROUND(SUMIF(N194:N291, IF(N193="","",N193), M194:M291) * 0.2, 2)</f>
        <v>0</v>
      </c>
      <c r="J295" s="95"/>
      <c r="K295" s="95"/>
      <c r="L295" s="95"/>
      <c r="M295" s="96"/>
    </row>
    <row r="296" spans="1:20" hidden="1" x14ac:dyDescent="0.25">
      <c r="B296" s="20"/>
      <c r="C296" s="20"/>
      <c r="D296" s="93" t="s">
        <v>51</v>
      </c>
      <c r="E296" s="94"/>
      <c r="F296" s="94"/>
      <c r="G296" s="94"/>
      <c r="H296" s="94"/>
      <c r="I296" s="91">
        <f>SUM(I294:I295)</f>
        <v>0</v>
      </c>
      <c r="J296" s="91"/>
      <c r="K296" s="91"/>
      <c r="L296" s="91"/>
      <c r="M296" s="92"/>
    </row>
    <row r="297" spans="1:20" x14ac:dyDescent="0.25">
      <c r="A297" s="7">
        <v>5</v>
      </c>
      <c r="B297" s="27" t="s">
        <v>146</v>
      </c>
      <c r="C297" s="27"/>
      <c r="D297" s="86" t="s">
        <v>147</v>
      </c>
      <c r="E297" s="86"/>
      <c r="F297" s="86"/>
      <c r="G297" s="86"/>
      <c r="H297" s="86"/>
      <c r="I297" s="28"/>
      <c r="J297" s="28"/>
      <c r="K297" s="28"/>
      <c r="L297" s="160"/>
      <c r="M297" s="161"/>
      <c r="N297" s="7"/>
    </row>
    <row r="298" spans="1:20" ht="22.5" customHeight="1" x14ac:dyDescent="0.25">
      <c r="A298" s="7">
        <v>9</v>
      </c>
      <c r="B298" s="21" t="s">
        <v>148</v>
      </c>
      <c r="C298" s="21"/>
      <c r="D298" s="83" t="s">
        <v>149</v>
      </c>
      <c r="E298" s="84"/>
      <c r="F298" s="84"/>
      <c r="G298" s="84"/>
      <c r="H298" s="84"/>
      <c r="I298" s="22" t="s">
        <v>56</v>
      </c>
      <c r="J298" s="23">
        <v>1</v>
      </c>
      <c r="K298" s="24"/>
      <c r="L298" s="157"/>
      <c r="M298" s="158">
        <f>IF(AND(J298= "",K298= ""), 0, ROUND(ROUND(L298, 2) * ROUND(IF(K298="",J298,K298),  0), 2))</f>
        <v>0</v>
      </c>
      <c r="N298" s="7"/>
      <c r="P298" s="25">
        <v>0.2</v>
      </c>
      <c r="T298" s="7">
        <v>44</v>
      </c>
    </row>
    <row r="299" spans="1:20" hidden="1" x14ac:dyDescent="0.25">
      <c r="A299" s="7" t="s">
        <v>57</v>
      </c>
    </row>
    <row r="300" spans="1:20" hidden="1" x14ac:dyDescent="0.25">
      <c r="A300" s="7" t="s">
        <v>63</v>
      </c>
    </row>
    <row r="301" spans="1:20" hidden="1" x14ac:dyDescent="0.25">
      <c r="A301" s="7" t="s">
        <v>64</v>
      </c>
    </row>
    <row r="302" spans="1:20" hidden="1" x14ac:dyDescent="0.25">
      <c r="A302" s="7" t="s">
        <v>108</v>
      </c>
    </row>
    <row r="303" spans="1:20" hidden="1" x14ac:dyDescent="0.25">
      <c r="A303" s="7" t="s">
        <v>59</v>
      </c>
    </row>
    <row r="304" spans="1:20" ht="22.5" customHeight="1" x14ac:dyDescent="0.25">
      <c r="A304" s="7">
        <v>9</v>
      </c>
      <c r="B304" s="21" t="s">
        <v>150</v>
      </c>
      <c r="C304" s="21"/>
      <c r="D304" s="83" t="s">
        <v>151</v>
      </c>
      <c r="E304" s="84"/>
      <c r="F304" s="84"/>
      <c r="G304" s="84"/>
      <c r="H304" s="84"/>
      <c r="I304" s="22" t="s">
        <v>14</v>
      </c>
      <c r="J304" s="23">
        <v>4</v>
      </c>
      <c r="K304" s="24"/>
      <c r="L304" s="157"/>
      <c r="M304" s="158">
        <f>IF(AND(J304= "",K304= ""), 0, ROUND(ROUND(L304, 2) * ROUND(IF(K304="",J304,K304),  0), 2))</f>
        <v>0</v>
      </c>
      <c r="N304" s="7"/>
      <c r="P304" s="25">
        <v>0.2</v>
      </c>
      <c r="T304" s="7">
        <v>44</v>
      </c>
    </row>
    <row r="305" spans="1:20" hidden="1" x14ac:dyDescent="0.25">
      <c r="A305" s="7" t="s">
        <v>57</v>
      </c>
    </row>
    <row r="306" spans="1:20" hidden="1" x14ac:dyDescent="0.25">
      <c r="A306" s="7" t="s">
        <v>57</v>
      </c>
    </row>
    <row r="307" spans="1:20" hidden="1" x14ac:dyDescent="0.25">
      <c r="A307" s="7" t="s">
        <v>63</v>
      </c>
    </row>
    <row r="308" spans="1:20" hidden="1" x14ac:dyDescent="0.25">
      <c r="A308" s="7" t="s">
        <v>64</v>
      </c>
    </row>
    <row r="309" spans="1:20" hidden="1" x14ac:dyDescent="0.25">
      <c r="A309" s="7" t="s">
        <v>59</v>
      </c>
    </row>
    <row r="310" spans="1:20" ht="16.5" x14ac:dyDescent="0.25">
      <c r="A310" s="7">
        <v>9</v>
      </c>
      <c r="B310" s="21" t="s">
        <v>152</v>
      </c>
      <c r="C310" s="21"/>
      <c r="D310" s="83" t="s">
        <v>153</v>
      </c>
      <c r="E310" s="84"/>
      <c r="F310" s="84"/>
      <c r="G310" s="84"/>
      <c r="H310" s="84"/>
      <c r="I310" s="22" t="s">
        <v>56</v>
      </c>
      <c r="J310" s="23">
        <v>1</v>
      </c>
      <c r="K310" s="24"/>
      <c r="L310" s="157"/>
      <c r="M310" s="158">
        <f>IF(AND(J310= "",K310= ""), 0, ROUND(ROUND(L310, 2) * ROUND(IF(K310="",J310,K310),  0), 2))</f>
        <v>0</v>
      </c>
      <c r="N310" s="7"/>
      <c r="P310" s="25">
        <v>0.2</v>
      </c>
      <c r="T310" s="7">
        <v>44</v>
      </c>
    </row>
    <row r="311" spans="1:20" hidden="1" x14ac:dyDescent="0.25">
      <c r="A311" s="7" t="s">
        <v>57</v>
      </c>
    </row>
    <row r="312" spans="1:20" hidden="1" x14ac:dyDescent="0.25">
      <c r="A312" s="7" t="s">
        <v>63</v>
      </c>
    </row>
    <row r="313" spans="1:20" hidden="1" x14ac:dyDescent="0.25">
      <c r="A313" s="7" t="s">
        <v>64</v>
      </c>
    </row>
    <row r="314" spans="1:20" hidden="1" x14ac:dyDescent="0.25">
      <c r="A314" s="7" t="s">
        <v>108</v>
      </c>
    </row>
    <row r="315" spans="1:20" hidden="1" x14ac:dyDescent="0.25">
      <c r="A315" s="7" t="s">
        <v>59</v>
      </c>
    </row>
    <row r="316" spans="1:20" ht="16.5" x14ac:dyDescent="0.25">
      <c r="A316" s="7">
        <v>9</v>
      </c>
      <c r="B316" s="21" t="s">
        <v>154</v>
      </c>
      <c r="C316" s="21"/>
      <c r="D316" s="83" t="s">
        <v>155</v>
      </c>
      <c r="E316" s="84"/>
      <c r="F316" s="84"/>
      <c r="G316" s="84"/>
      <c r="H316" s="84"/>
      <c r="I316" s="22" t="s">
        <v>14</v>
      </c>
      <c r="J316" s="23">
        <v>1</v>
      </c>
      <c r="K316" s="24"/>
      <c r="L316" s="157"/>
      <c r="M316" s="158">
        <f>IF(AND(J316= "",K316= ""), 0, ROUND(ROUND(L316, 2) * ROUND(IF(K316="",J316,K316),  0), 2))</f>
        <v>0</v>
      </c>
      <c r="N316" s="7"/>
      <c r="P316" s="25">
        <v>0.2</v>
      </c>
      <c r="T316" s="7">
        <v>44</v>
      </c>
    </row>
    <row r="317" spans="1:20" hidden="1" x14ac:dyDescent="0.25">
      <c r="A317" s="7" t="s">
        <v>57</v>
      </c>
    </row>
    <row r="318" spans="1:20" hidden="1" x14ac:dyDescent="0.25">
      <c r="A318" s="7" t="s">
        <v>57</v>
      </c>
    </row>
    <row r="319" spans="1:20" hidden="1" x14ac:dyDescent="0.25">
      <c r="A319" s="7" t="s">
        <v>63</v>
      </c>
    </row>
    <row r="320" spans="1:20" hidden="1" x14ac:dyDescent="0.25">
      <c r="A320" s="7" t="s">
        <v>64</v>
      </c>
    </row>
    <row r="321" spans="1:20" hidden="1" x14ac:dyDescent="0.25">
      <c r="A321" s="7" t="s">
        <v>59</v>
      </c>
    </row>
    <row r="322" spans="1:20" x14ac:dyDescent="0.25">
      <c r="A322" s="7" t="s">
        <v>127</v>
      </c>
      <c r="B322" s="20"/>
      <c r="C322" s="20"/>
      <c r="D322" s="68"/>
      <c r="E322" s="68"/>
      <c r="F322" s="68"/>
      <c r="G322" s="68"/>
      <c r="H322" s="68"/>
      <c r="M322" s="156"/>
    </row>
    <row r="323" spans="1:20" x14ac:dyDescent="0.25">
      <c r="B323" s="20"/>
      <c r="C323" s="20"/>
      <c r="D323" s="89" t="s">
        <v>147</v>
      </c>
      <c r="E323" s="90"/>
      <c r="F323" s="90"/>
      <c r="G323" s="90"/>
      <c r="H323" s="90"/>
      <c r="I323" s="87"/>
      <c r="J323" s="87"/>
      <c r="K323" s="87"/>
      <c r="L323" s="87"/>
      <c r="M323" s="88"/>
    </row>
    <row r="324" spans="1:20" x14ac:dyDescent="0.25">
      <c r="B324" s="20"/>
      <c r="C324" s="20"/>
      <c r="D324" s="74"/>
      <c r="E324" s="48"/>
      <c r="F324" s="48"/>
      <c r="G324" s="48"/>
      <c r="H324" s="48"/>
      <c r="I324" s="48"/>
      <c r="J324" s="48"/>
      <c r="K324" s="48"/>
      <c r="L324" s="48"/>
      <c r="M324" s="73"/>
    </row>
    <row r="325" spans="1:20" x14ac:dyDescent="0.25">
      <c r="B325" s="20"/>
      <c r="C325" s="20"/>
      <c r="D325" s="93" t="s">
        <v>49</v>
      </c>
      <c r="E325" s="94"/>
      <c r="F325" s="94"/>
      <c r="G325" s="94"/>
      <c r="H325" s="94"/>
      <c r="I325" s="91">
        <f>SUMIF(N298:N322, IF(N297="","",N297), M298:M322)</f>
        <v>0</v>
      </c>
      <c r="J325" s="91"/>
      <c r="K325" s="91"/>
      <c r="L325" s="91"/>
      <c r="M325" s="92"/>
    </row>
    <row r="326" spans="1:20" hidden="1" x14ac:dyDescent="0.25">
      <c r="B326" s="20"/>
      <c r="C326" s="20"/>
      <c r="D326" s="97" t="s">
        <v>50</v>
      </c>
      <c r="E326" s="98"/>
      <c r="F326" s="98"/>
      <c r="G326" s="98"/>
      <c r="H326" s="98"/>
      <c r="I326" s="95">
        <f>ROUND(SUMIF(N298:N322, IF(N297="","",N297), M298:M322) * 0.2, 2)</f>
        <v>0</v>
      </c>
      <c r="J326" s="95"/>
      <c r="K326" s="95"/>
      <c r="L326" s="95"/>
      <c r="M326" s="96"/>
    </row>
    <row r="327" spans="1:20" hidden="1" x14ac:dyDescent="0.25">
      <c r="B327" s="20"/>
      <c r="C327" s="20"/>
      <c r="D327" s="93" t="s">
        <v>51</v>
      </c>
      <c r="E327" s="94"/>
      <c r="F327" s="94"/>
      <c r="G327" s="94"/>
      <c r="H327" s="94"/>
      <c r="I327" s="91">
        <f>SUM(I325:I326)</f>
        <v>0</v>
      </c>
      <c r="J327" s="91"/>
      <c r="K327" s="91"/>
      <c r="L327" s="91"/>
      <c r="M327" s="92"/>
    </row>
    <row r="328" spans="1:20" x14ac:dyDescent="0.25">
      <c r="A328" s="7">
        <v>5</v>
      </c>
      <c r="B328" s="27" t="s">
        <v>156</v>
      </c>
      <c r="C328" s="27"/>
      <c r="D328" s="86" t="s">
        <v>157</v>
      </c>
      <c r="E328" s="86"/>
      <c r="F328" s="86"/>
      <c r="G328" s="86"/>
      <c r="H328" s="86"/>
      <c r="I328" s="28"/>
      <c r="J328" s="28"/>
      <c r="K328" s="28"/>
      <c r="L328" s="160"/>
      <c r="M328" s="161"/>
      <c r="N328" s="7"/>
    </row>
    <row r="329" spans="1:20" ht="22.5" customHeight="1" x14ac:dyDescent="0.25">
      <c r="A329" s="7">
        <v>9</v>
      </c>
      <c r="B329" s="21" t="s">
        <v>158</v>
      </c>
      <c r="C329" s="21"/>
      <c r="D329" s="83" t="s">
        <v>159</v>
      </c>
      <c r="E329" s="84"/>
      <c r="F329" s="84"/>
      <c r="G329" s="84"/>
      <c r="H329" s="84"/>
      <c r="I329" s="22" t="s">
        <v>14</v>
      </c>
      <c r="J329" s="23">
        <v>1</v>
      </c>
      <c r="K329" s="24"/>
      <c r="L329" s="157"/>
      <c r="M329" s="158">
        <f>IF(AND(J329= "",K329= ""), 0, ROUND(ROUND(L329, 2) * ROUND(IF(K329="",J329,K329),  0), 2))</f>
        <v>0</v>
      </c>
      <c r="N329" s="7"/>
      <c r="P329" s="25">
        <v>0.2</v>
      </c>
      <c r="T329" s="7">
        <v>44</v>
      </c>
    </row>
    <row r="330" spans="1:20" hidden="1" x14ac:dyDescent="0.25">
      <c r="A330" s="7" t="s">
        <v>57</v>
      </c>
    </row>
    <row r="331" spans="1:20" hidden="1" x14ac:dyDescent="0.25">
      <c r="A331" s="7" t="s">
        <v>57</v>
      </c>
    </row>
    <row r="332" spans="1:20" hidden="1" x14ac:dyDescent="0.25">
      <c r="A332" s="7" t="s">
        <v>57</v>
      </c>
    </row>
    <row r="333" spans="1:20" hidden="1" x14ac:dyDescent="0.25">
      <c r="A333" s="7" t="s">
        <v>57</v>
      </c>
    </row>
    <row r="334" spans="1:20" hidden="1" x14ac:dyDescent="0.25">
      <c r="A334" s="7" t="s">
        <v>57</v>
      </c>
    </row>
    <row r="335" spans="1:20" hidden="1" x14ac:dyDescent="0.25">
      <c r="A335" s="7" t="s">
        <v>57</v>
      </c>
    </row>
    <row r="336" spans="1:20" hidden="1" x14ac:dyDescent="0.25">
      <c r="A336" s="7" t="s">
        <v>57</v>
      </c>
    </row>
    <row r="337" spans="1:20" hidden="1" x14ac:dyDescent="0.25">
      <c r="A337" s="7" t="s">
        <v>57</v>
      </c>
    </row>
    <row r="338" spans="1:20" hidden="1" x14ac:dyDescent="0.25">
      <c r="A338" s="7" t="s">
        <v>57</v>
      </c>
    </row>
    <row r="339" spans="1:20" hidden="1" x14ac:dyDescent="0.25">
      <c r="A339" s="7" t="s">
        <v>57</v>
      </c>
    </row>
    <row r="340" spans="1:20" hidden="1" x14ac:dyDescent="0.25">
      <c r="A340" s="7" t="s">
        <v>63</v>
      </c>
    </row>
    <row r="341" spans="1:20" hidden="1" x14ac:dyDescent="0.25">
      <c r="A341" s="7" t="s">
        <v>64</v>
      </c>
    </row>
    <row r="342" spans="1:20" hidden="1" x14ac:dyDescent="0.25">
      <c r="A342" s="7" t="s">
        <v>64</v>
      </c>
    </row>
    <row r="343" spans="1:20" hidden="1" x14ac:dyDescent="0.25">
      <c r="A343" s="7" t="s">
        <v>59</v>
      </c>
    </row>
    <row r="344" spans="1:20" ht="22.5" customHeight="1" x14ac:dyDescent="0.25">
      <c r="A344" s="7">
        <v>9</v>
      </c>
      <c r="B344" s="21" t="s">
        <v>160</v>
      </c>
      <c r="C344" s="21"/>
      <c r="D344" s="83" t="s">
        <v>161</v>
      </c>
      <c r="E344" s="84"/>
      <c r="F344" s="84"/>
      <c r="G344" s="84"/>
      <c r="H344" s="84"/>
      <c r="I344" s="22" t="s">
        <v>14</v>
      </c>
      <c r="J344" s="23">
        <v>1</v>
      </c>
      <c r="K344" s="24"/>
      <c r="L344" s="157"/>
      <c r="M344" s="158">
        <f>IF(AND(J344= "",K344= ""), 0, ROUND(ROUND(L344, 2) * ROUND(IF(K344="",J344,K344),  0), 2))</f>
        <v>0</v>
      </c>
      <c r="N344" s="7"/>
      <c r="P344" s="25">
        <v>0.2</v>
      </c>
      <c r="T344" s="7">
        <v>44</v>
      </c>
    </row>
    <row r="345" spans="1:20" hidden="1" x14ac:dyDescent="0.25">
      <c r="A345" s="7" t="s">
        <v>57</v>
      </c>
    </row>
    <row r="346" spans="1:20" hidden="1" x14ac:dyDescent="0.25">
      <c r="A346" s="7" t="s">
        <v>57</v>
      </c>
    </row>
    <row r="347" spans="1:20" hidden="1" x14ac:dyDescent="0.25">
      <c r="A347" s="7" t="s">
        <v>57</v>
      </c>
    </row>
    <row r="348" spans="1:20" hidden="1" x14ac:dyDescent="0.25">
      <c r="A348" s="7" t="s">
        <v>57</v>
      </c>
    </row>
    <row r="349" spans="1:20" hidden="1" x14ac:dyDescent="0.25">
      <c r="A349" s="7" t="s">
        <v>57</v>
      </c>
    </row>
    <row r="350" spans="1:20" hidden="1" x14ac:dyDescent="0.25">
      <c r="A350" s="7" t="s">
        <v>57</v>
      </c>
    </row>
    <row r="351" spans="1:20" hidden="1" x14ac:dyDescent="0.25">
      <c r="A351" s="7" t="s">
        <v>57</v>
      </c>
    </row>
    <row r="352" spans="1:20" hidden="1" x14ac:dyDescent="0.25">
      <c r="A352" s="7" t="s">
        <v>57</v>
      </c>
    </row>
    <row r="353" spans="1:20" hidden="1" x14ac:dyDescent="0.25">
      <c r="A353" s="7" t="s">
        <v>57</v>
      </c>
    </row>
    <row r="354" spans="1:20" hidden="1" x14ac:dyDescent="0.25">
      <c r="A354" s="7" t="s">
        <v>57</v>
      </c>
    </row>
    <row r="355" spans="1:20" hidden="1" x14ac:dyDescent="0.25">
      <c r="A355" s="7" t="s">
        <v>63</v>
      </c>
    </row>
    <row r="356" spans="1:20" hidden="1" x14ac:dyDescent="0.25">
      <c r="A356" s="7" t="s">
        <v>64</v>
      </c>
    </row>
    <row r="357" spans="1:20" hidden="1" x14ac:dyDescent="0.25">
      <c r="A357" s="7" t="s">
        <v>64</v>
      </c>
    </row>
    <row r="358" spans="1:20" hidden="1" x14ac:dyDescent="0.25">
      <c r="A358" s="7" t="s">
        <v>59</v>
      </c>
    </row>
    <row r="359" spans="1:20" x14ac:dyDescent="0.25">
      <c r="A359" s="7" t="s">
        <v>127</v>
      </c>
      <c r="B359" s="20"/>
      <c r="C359" s="20"/>
      <c r="D359" s="68"/>
      <c r="E359" s="68"/>
      <c r="F359" s="68"/>
      <c r="G359" s="68"/>
      <c r="H359" s="68"/>
      <c r="M359" s="156"/>
    </row>
    <row r="360" spans="1:20" x14ac:dyDescent="0.25">
      <c r="B360" s="20"/>
      <c r="C360" s="20"/>
      <c r="D360" s="89" t="s">
        <v>157</v>
      </c>
      <c r="E360" s="90"/>
      <c r="F360" s="90"/>
      <c r="G360" s="90"/>
      <c r="H360" s="90"/>
      <c r="I360" s="87"/>
      <c r="J360" s="87"/>
      <c r="K360" s="87"/>
      <c r="L360" s="87"/>
      <c r="M360" s="88"/>
    </row>
    <row r="361" spans="1:20" x14ac:dyDescent="0.25">
      <c r="B361" s="20"/>
      <c r="C361" s="20"/>
      <c r="D361" s="74"/>
      <c r="E361" s="48"/>
      <c r="F361" s="48"/>
      <c r="G361" s="48"/>
      <c r="H361" s="48"/>
      <c r="I361" s="48"/>
      <c r="J361" s="48"/>
      <c r="K361" s="48"/>
      <c r="L361" s="48"/>
      <c r="M361" s="73"/>
    </row>
    <row r="362" spans="1:20" x14ac:dyDescent="0.25">
      <c r="B362" s="20"/>
      <c r="C362" s="20"/>
      <c r="D362" s="93" t="s">
        <v>49</v>
      </c>
      <c r="E362" s="94"/>
      <c r="F362" s="94"/>
      <c r="G362" s="94"/>
      <c r="H362" s="94"/>
      <c r="I362" s="91">
        <f>SUMIF(N329:N359, IF(N328="","",N328), M329:M359)</f>
        <v>0</v>
      </c>
      <c r="J362" s="91"/>
      <c r="K362" s="91"/>
      <c r="L362" s="91"/>
      <c r="M362" s="92"/>
    </row>
    <row r="363" spans="1:20" hidden="1" x14ac:dyDescent="0.25">
      <c r="B363" s="20"/>
      <c r="C363" s="20"/>
      <c r="D363" s="97" t="s">
        <v>50</v>
      </c>
      <c r="E363" s="98"/>
      <c r="F363" s="98"/>
      <c r="G363" s="98"/>
      <c r="H363" s="98"/>
      <c r="I363" s="95">
        <f>ROUND(SUMIF(N329:N359, IF(N328="","",N328), M329:M359) * 0.2, 2)</f>
        <v>0</v>
      </c>
      <c r="J363" s="95"/>
      <c r="K363" s="95"/>
      <c r="L363" s="95"/>
      <c r="M363" s="96"/>
    </row>
    <row r="364" spans="1:20" hidden="1" x14ac:dyDescent="0.25">
      <c r="B364" s="20"/>
      <c r="C364" s="20"/>
      <c r="D364" s="93" t="s">
        <v>51</v>
      </c>
      <c r="E364" s="94"/>
      <c r="F364" s="94"/>
      <c r="G364" s="94"/>
      <c r="H364" s="94"/>
      <c r="I364" s="91">
        <f>SUM(I362:I363)</f>
        <v>0</v>
      </c>
      <c r="J364" s="91"/>
      <c r="K364" s="91"/>
      <c r="L364" s="91"/>
      <c r="M364" s="92"/>
    </row>
    <row r="365" spans="1:20" x14ac:dyDescent="0.25">
      <c r="A365" s="7">
        <v>5</v>
      </c>
      <c r="B365" s="27" t="s">
        <v>162</v>
      </c>
      <c r="C365" s="27"/>
      <c r="D365" s="86" t="s">
        <v>163</v>
      </c>
      <c r="E365" s="86"/>
      <c r="F365" s="86"/>
      <c r="G365" s="86"/>
      <c r="H365" s="86"/>
      <c r="I365" s="28"/>
      <c r="J365" s="28"/>
      <c r="K365" s="28"/>
      <c r="L365" s="160"/>
      <c r="M365" s="161"/>
      <c r="N365" s="7"/>
    </row>
    <row r="366" spans="1:20" hidden="1" x14ac:dyDescent="0.25">
      <c r="A366" s="7" t="s">
        <v>164</v>
      </c>
    </row>
    <row r="367" spans="1:20" x14ac:dyDescent="0.25">
      <c r="A367" s="7">
        <v>9</v>
      </c>
      <c r="B367" s="21" t="s">
        <v>165</v>
      </c>
      <c r="C367" s="21"/>
      <c r="D367" s="83" t="s">
        <v>166</v>
      </c>
      <c r="E367" s="84"/>
      <c r="F367" s="84"/>
      <c r="G367" s="84"/>
      <c r="H367" s="84"/>
      <c r="I367" s="22" t="s">
        <v>14</v>
      </c>
      <c r="J367" s="23">
        <v>2</v>
      </c>
      <c r="K367" s="24"/>
      <c r="L367" s="157"/>
      <c r="M367" s="158">
        <f>IF(AND(J367= "",K367= ""), 0, ROUND(ROUND(L367, 2) * ROUND(IF(K367="",J367,K367),  0), 2))</f>
        <v>0</v>
      </c>
      <c r="N367" s="7"/>
      <c r="P367" s="25">
        <v>0.2</v>
      </c>
      <c r="T367" s="7">
        <v>44</v>
      </c>
    </row>
    <row r="368" spans="1:20" hidden="1" x14ac:dyDescent="0.25">
      <c r="A368" s="7" t="s">
        <v>57</v>
      </c>
    </row>
    <row r="369" spans="1:20" hidden="1" x14ac:dyDescent="0.25">
      <c r="A369" s="7" t="s">
        <v>64</v>
      </c>
    </row>
    <row r="370" spans="1:20" hidden="1" x14ac:dyDescent="0.25">
      <c r="A370" s="7" t="s">
        <v>63</v>
      </c>
    </row>
    <row r="371" spans="1:20" hidden="1" x14ac:dyDescent="0.25">
      <c r="A371" s="7" t="s">
        <v>59</v>
      </c>
    </row>
    <row r="372" spans="1:20" x14ac:dyDescent="0.25">
      <c r="A372" s="7" t="s">
        <v>127</v>
      </c>
      <c r="B372" s="20"/>
      <c r="C372" s="20"/>
      <c r="D372" s="68"/>
      <c r="E372" s="68"/>
      <c r="F372" s="68"/>
      <c r="G372" s="68"/>
      <c r="H372" s="68"/>
      <c r="M372" s="156"/>
    </row>
    <row r="373" spans="1:20" x14ac:dyDescent="0.25">
      <c r="B373" s="20"/>
      <c r="C373" s="20"/>
      <c r="D373" s="89" t="s">
        <v>163</v>
      </c>
      <c r="E373" s="90"/>
      <c r="F373" s="90"/>
      <c r="G373" s="90"/>
      <c r="H373" s="90"/>
      <c r="I373" s="87"/>
      <c r="J373" s="87"/>
      <c r="K373" s="87"/>
      <c r="L373" s="87"/>
      <c r="M373" s="88"/>
    </row>
    <row r="374" spans="1:20" x14ac:dyDescent="0.25">
      <c r="B374" s="20"/>
      <c r="C374" s="20"/>
      <c r="D374" s="74"/>
      <c r="E374" s="48"/>
      <c r="F374" s="48"/>
      <c r="G374" s="48"/>
      <c r="H374" s="48"/>
      <c r="I374" s="48"/>
      <c r="J374" s="48"/>
      <c r="K374" s="48"/>
      <c r="L374" s="48"/>
      <c r="M374" s="73"/>
    </row>
    <row r="375" spans="1:20" x14ac:dyDescent="0.25">
      <c r="B375" s="20"/>
      <c r="C375" s="20"/>
      <c r="D375" s="93" t="s">
        <v>49</v>
      </c>
      <c r="E375" s="94"/>
      <c r="F375" s="94"/>
      <c r="G375" s="94"/>
      <c r="H375" s="94"/>
      <c r="I375" s="91">
        <f>SUMIF(N366:N372, IF(N365="","",N365), M366:M372)</f>
        <v>0</v>
      </c>
      <c r="J375" s="91"/>
      <c r="K375" s="91"/>
      <c r="L375" s="91"/>
      <c r="M375" s="92"/>
    </row>
    <row r="376" spans="1:20" hidden="1" x14ac:dyDescent="0.25">
      <c r="B376" s="20"/>
      <c r="C376" s="20"/>
      <c r="D376" s="97" t="s">
        <v>50</v>
      </c>
      <c r="E376" s="98"/>
      <c r="F376" s="98"/>
      <c r="G376" s="98"/>
      <c r="H376" s="98"/>
      <c r="I376" s="95">
        <f>ROUND(SUMIF(N366:N372, IF(N365="","",N365), M366:M372) * 0.2, 2)</f>
        <v>0</v>
      </c>
      <c r="J376" s="95"/>
      <c r="K376" s="95"/>
      <c r="L376" s="95"/>
      <c r="M376" s="96"/>
    </row>
    <row r="377" spans="1:20" hidden="1" x14ac:dyDescent="0.25">
      <c r="B377" s="20"/>
      <c r="C377" s="20"/>
      <c r="D377" s="93" t="s">
        <v>51</v>
      </c>
      <c r="E377" s="94"/>
      <c r="F377" s="94"/>
      <c r="G377" s="94"/>
      <c r="H377" s="94"/>
      <c r="I377" s="91">
        <f>SUM(I375:I376)</f>
        <v>0</v>
      </c>
      <c r="J377" s="91"/>
      <c r="K377" s="91"/>
      <c r="L377" s="91"/>
      <c r="M377" s="92"/>
    </row>
    <row r="378" spans="1:20" x14ac:dyDescent="0.25">
      <c r="A378" s="7">
        <v>5</v>
      </c>
      <c r="B378" s="27" t="s">
        <v>167</v>
      </c>
      <c r="C378" s="27"/>
      <c r="D378" s="86" t="s">
        <v>168</v>
      </c>
      <c r="E378" s="86"/>
      <c r="F378" s="86"/>
      <c r="G378" s="86"/>
      <c r="H378" s="86"/>
      <c r="I378" s="28"/>
      <c r="J378" s="28"/>
      <c r="K378" s="28"/>
      <c r="L378" s="160"/>
      <c r="M378" s="161"/>
      <c r="N378" s="7"/>
    </row>
    <row r="379" spans="1:20" ht="22.5" customHeight="1" x14ac:dyDescent="0.25">
      <c r="A379" s="7">
        <v>9</v>
      </c>
      <c r="B379" s="21" t="s">
        <v>169</v>
      </c>
      <c r="C379" s="21"/>
      <c r="D379" s="83" t="s">
        <v>170</v>
      </c>
      <c r="E379" s="84"/>
      <c r="F379" s="84"/>
      <c r="G379" s="84"/>
      <c r="H379" s="84"/>
      <c r="I379" s="22" t="s">
        <v>62</v>
      </c>
      <c r="J379" s="23">
        <v>1</v>
      </c>
      <c r="K379" s="24"/>
      <c r="L379" s="157"/>
      <c r="M379" s="158">
        <f>IF(AND(J379= "",K379= ""), 0, ROUND(ROUND(L379, 2) * ROUND(IF(K379="",J379,K379),  0), 2))</f>
        <v>0</v>
      </c>
      <c r="N379" s="7"/>
      <c r="P379" s="25">
        <v>0.2</v>
      </c>
      <c r="T379" s="7">
        <v>44</v>
      </c>
    </row>
    <row r="380" spans="1:20" hidden="1" x14ac:dyDescent="0.25">
      <c r="A380" s="7" t="s">
        <v>57</v>
      </c>
    </row>
    <row r="381" spans="1:20" hidden="1" x14ac:dyDescent="0.25">
      <c r="A381" s="7" t="s">
        <v>57</v>
      </c>
    </row>
    <row r="382" spans="1:20" hidden="1" x14ac:dyDescent="0.25">
      <c r="A382" s="7" t="s">
        <v>57</v>
      </c>
    </row>
    <row r="383" spans="1:20" hidden="1" x14ac:dyDescent="0.25">
      <c r="A383" s="7" t="s">
        <v>57</v>
      </c>
    </row>
    <row r="384" spans="1:20" hidden="1" x14ac:dyDescent="0.25">
      <c r="A384" s="7" t="s">
        <v>57</v>
      </c>
    </row>
    <row r="385" spans="1:20" hidden="1" x14ac:dyDescent="0.25">
      <c r="A385" s="7" t="s">
        <v>57</v>
      </c>
    </row>
    <row r="386" spans="1:20" hidden="1" x14ac:dyDescent="0.25">
      <c r="A386" s="7" t="s">
        <v>57</v>
      </c>
    </row>
    <row r="387" spans="1:20" hidden="1" x14ac:dyDescent="0.25">
      <c r="A387" s="7" t="s">
        <v>57</v>
      </c>
    </row>
    <row r="388" spans="1:20" hidden="1" x14ac:dyDescent="0.25">
      <c r="A388" s="7" t="s">
        <v>57</v>
      </c>
    </row>
    <row r="389" spans="1:20" hidden="1" x14ac:dyDescent="0.25">
      <c r="A389" s="7" t="s">
        <v>57</v>
      </c>
    </row>
    <row r="390" spans="1:20" hidden="1" x14ac:dyDescent="0.25">
      <c r="A390" s="7" t="s">
        <v>57</v>
      </c>
    </row>
    <row r="391" spans="1:20" hidden="1" x14ac:dyDescent="0.25">
      <c r="A391" s="7" t="s">
        <v>57</v>
      </c>
    </row>
    <row r="392" spans="1:20" hidden="1" x14ac:dyDescent="0.25">
      <c r="A392" s="7" t="s">
        <v>57</v>
      </c>
    </row>
    <row r="393" spans="1:20" hidden="1" x14ac:dyDescent="0.25">
      <c r="A393" s="7" t="s">
        <v>57</v>
      </c>
    </row>
    <row r="394" spans="1:20" hidden="1" x14ac:dyDescent="0.25">
      <c r="A394" s="7" t="s">
        <v>57</v>
      </c>
    </row>
    <row r="395" spans="1:20" hidden="1" x14ac:dyDescent="0.25">
      <c r="A395" s="7" t="s">
        <v>57</v>
      </c>
    </row>
    <row r="396" spans="1:20" hidden="1" x14ac:dyDescent="0.25">
      <c r="A396" s="7" t="s">
        <v>57</v>
      </c>
    </row>
    <row r="397" spans="1:20" hidden="1" x14ac:dyDescent="0.25">
      <c r="A397" s="7" t="s">
        <v>63</v>
      </c>
    </row>
    <row r="398" spans="1:20" hidden="1" x14ac:dyDescent="0.25">
      <c r="A398" s="7" t="s">
        <v>64</v>
      </c>
    </row>
    <row r="399" spans="1:20" hidden="1" x14ac:dyDescent="0.25">
      <c r="A399" s="7" t="s">
        <v>59</v>
      </c>
    </row>
    <row r="400" spans="1:20" ht="22.5" customHeight="1" x14ac:dyDescent="0.25">
      <c r="A400" s="7">
        <v>9</v>
      </c>
      <c r="B400" s="21" t="s">
        <v>171</v>
      </c>
      <c r="C400" s="21"/>
      <c r="D400" s="83" t="s">
        <v>172</v>
      </c>
      <c r="E400" s="84"/>
      <c r="F400" s="84"/>
      <c r="G400" s="84"/>
      <c r="H400" s="84"/>
      <c r="I400" s="22" t="s">
        <v>62</v>
      </c>
      <c r="J400" s="23">
        <v>1</v>
      </c>
      <c r="K400" s="24"/>
      <c r="L400" s="157"/>
      <c r="M400" s="158">
        <f>IF(AND(J400= "",K400= ""), 0, ROUND(ROUND(L400, 2) * ROUND(IF(K400="",J400,K400),  0), 2))</f>
        <v>0</v>
      </c>
      <c r="N400" s="7"/>
      <c r="P400" s="25">
        <v>0.2</v>
      </c>
      <c r="T400" s="7">
        <v>44</v>
      </c>
    </row>
    <row r="401" spans="1:20" hidden="1" x14ac:dyDescent="0.25">
      <c r="A401" s="7" t="s">
        <v>57</v>
      </c>
    </row>
    <row r="402" spans="1:20" hidden="1" x14ac:dyDescent="0.25">
      <c r="A402" s="7" t="s">
        <v>59</v>
      </c>
    </row>
    <row r="403" spans="1:20" ht="16.5" x14ac:dyDescent="0.25">
      <c r="A403" s="7">
        <v>9</v>
      </c>
      <c r="B403" s="21" t="s">
        <v>173</v>
      </c>
      <c r="C403" s="21"/>
      <c r="D403" s="83" t="s">
        <v>174</v>
      </c>
      <c r="E403" s="84"/>
      <c r="F403" s="84"/>
      <c r="G403" s="84"/>
      <c r="H403" s="84"/>
      <c r="I403" s="22" t="s">
        <v>62</v>
      </c>
      <c r="J403" s="23">
        <v>1</v>
      </c>
      <c r="K403" s="24"/>
      <c r="L403" s="157"/>
      <c r="M403" s="158">
        <f>IF(AND(J403= "",K403= ""), 0, ROUND(ROUND(L403, 2) * ROUND(IF(K403="",J403,K403),  0), 2))</f>
        <v>0</v>
      </c>
      <c r="N403" s="7"/>
      <c r="P403" s="25">
        <v>0.2</v>
      </c>
      <c r="T403" s="7">
        <v>44</v>
      </c>
    </row>
    <row r="404" spans="1:20" hidden="1" x14ac:dyDescent="0.25">
      <c r="A404" s="7" t="s">
        <v>57</v>
      </c>
    </row>
    <row r="405" spans="1:20" hidden="1" x14ac:dyDescent="0.25">
      <c r="A405" s="7" t="s">
        <v>63</v>
      </c>
    </row>
    <row r="406" spans="1:20" hidden="1" x14ac:dyDescent="0.25">
      <c r="A406" s="7" t="s">
        <v>59</v>
      </c>
    </row>
    <row r="407" spans="1:20" x14ac:dyDescent="0.25">
      <c r="A407" s="7" t="s">
        <v>127</v>
      </c>
      <c r="B407" s="20"/>
      <c r="C407" s="20"/>
      <c r="D407" s="68"/>
      <c r="E407" s="68"/>
      <c r="F407" s="68"/>
      <c r="G407" s="68"/>
      <c r="H407" s="68"/>
      <c r="M407" s="156"/>
    </row>
    <row r="408" spans="1:20" x14ac:dyDescent="0.25">
      <c r="B408" s="20"/>
      <c r="C408" s="20"/>
      <c r="D408" s="89" t="s">
        <v>168</v>
      </c>
      <c r="E408" s="90"/>
      <c r="F408" s="90"/>
      <c r="G408" s="90"/>
      <c r="H408" s="90"/>
      <c r="I408" s="87"/>
      <c r="J408" s="87"/>
      <c r="K408" s="87"/>
      <c r="L408" s="87"/>
      <c r="M408" s="88"/>
    </row>
    <row r="409" spans="1:20" x14ac:dyDescent="0.25">
      <c r="B409" s="20"/>
      <c r="C409" s="20"/>
      <c r="D409" s="74"/>
      <c r="E409" s="48"/>
      <c r="F409" s="48"/>
      <c r="G409" s="48"/>
      <c r="H409" s="48"/>
      <c r="I409" s="48"/>
      <c r="J409" s="48"/>
      <c r="K409" s="48"/>
      <c r="L409" s="48"/>
      <c r="M409" s="73"/>
    </row>
    <row r="410" spans="1:20" x14ac:dyDescent="0.25">
      <c r="B410" s="20"/>
      <c r="C410" s="20"/>
      <c r="D410" s="93" t="s">
        <v>49</v>
      </c>
      <c r="E410" s="94"/>
      <c r="F410" s="94"/>
      <c r="G410" s="94"/>
      <c r="H410" s="94"/>
      <c r="I410" s="91">
        <f>SUMIF(N379:N407, IF(N378="","",N378), M379:M407)</f>
        <v>0</v>
      </c>
      <c r="J410" s="91"/>
      <c r="K410" s="91"/>
      <c r="L410" s="91"/>
      <c r="M410" s="92"/>
    </row>
    <row r="411" spans="1:20" hidden="1" x14ac:dyDescent="0.25">
      <c r="B411" s="20"/>
      <c r="C411" s="20"/>
      <c r="D411" s="97" t="s">
        <v>50</v>
      </c>
      <c r="E411" s="98"/>
      <c r="F411" s="98"/>
      <c r="G411" s="98"/>
      <c r="H411" s="98"/>
      <c r="I411" s="95">
        <f>ROUND(SUMIF(N379:N407, IF(N378="","",N378), M379:M407) * 0.2, 2)</f>
        <v>0</v>
      </c>
      <c r="J411" s="95"/>
      <c r="K411" s="95"/>
      <c r="L411" s="95"/>
      <c r="M411" s="96"/>
    </row>
    <row r="412" spans="1:20" hidden="1" x14ac:dyDescent="0.25">
      <c r="B412" s="20"/>
      <c r="C412" s="20"/>
      <c r="D412" s="93" t="s">
        <v>51</v>
      </c>
      <c r="E412" s="94"/>
      <c r="F412" s="94"/>
      <c r="G412" s="94"/>
      <c r="H412" s="94"/>
      <c r="I412" s="91">
        <f>SUM(I410:I411)</f>
        <v>0</v>
      </c>
      <c r="J412" s="91"/>
      <c r="K412" s="91"/>
      <c r="L412" s="91"/>
      <c r="M412" s="92"/>
    </row>
    <row r="413" spans="1:20" x14ac:dyDescent="0.25">
      <c r="A413" s="7" t="s">
        <v>48</v>
      </c>
      <c r="B413" s="20"/>
      <c r="C413" s="20"/>
      <c r="D413" s="68"/>
      <c r="E413" s="68"/>
      <c r="F413" s="68"/>
      <c r="G413" s="68"/>
      <c r="H413" s="68"/>
      <c r="M413" s="156"/>
    </row>
    <row r="414" spans="1:20" ht="25.5" customHeight="1" x14ac:dyDescent="0.25">
      <c r="B414" s="20"/>
      <c r="C414" s="20"/>
      <c r="D414" s="71" t="s">
        <v>102</v>
      </c>
      <c r="E414" s="72"/>
      <c r="F414" s="72"/>
      <c r="G414" s="72"/>
      <c r="H414" s="72"/>
      <c r="I414" s="69"/>
      <c r="J414" s="69"/>
      <c r="K414" s="69"/>
      <c r="L414" s="69"/>
      <c r="M414" s="70"/>
    </row>
    <row r="415" spans="1:20" x14ac:dyDescent="0.25">
      <c r="B415" s="20"/>
      <c r="C415" s="20"/>
      <c r="D415" s="74"/>
      <c r="E415" s="48"/>
      <c r="F415" s="48"/>
      <c r="G415" s="48"/>
      <c r="H415" s="48"/>
      <c r="I415" s="48"/>
      <c r="J415" s="48"/>
      <c r="K415" s="48"/>
      <c r="L415" s="48"/>
      <c r="M415" s="73"/>
    </row>
    <row r="416" spans="1:20" x14ac:dyDescent="0.25">
      <c r="B416" s="20"/>
      <c r="C416" s="20"/>
      <c r="D416" s="77" t="s">
        <v>49</v>
      </c>
      <c r="E416" s="78"/>
      <c r="F416" s="78"/>
      <c r="G416" s="78"/>
      <c r="H416" s="78"/>
      <c r="I416" s="75">
        <f>SUMIF(N124:N413, IF(N123="","",N123), M124:M413)</f>
        <v>0</v>
      </c>
      <c r="J416" s="75"/>
      <c r="K416" s="75"/>
      <c r="L416" s="75"/>
      <c r="M416" s="76"/>
    </row>
    <row r="417" spans="1:13" hidden="1" x14ac:dyDescent="0.25">
      <c r="B417" s="20"/>
      <c r="C417" s="20"/>
      <c r="D417" s="81" t="s">
        <v>50</v>
      </c>
      <c r="E417" s="82"/>
      <c r="F417" s="82"/>
      <c r="G417" s="82"/>
      <c r="H417" s="82"/>
      <c r="I417" s="79">
        <f>ROUND(SUMIF(N124:N413, IF(N123="","",N123), M124:M413) * 0.2, 2)</f>
        <v>0</v>
      </c>
      <c r="J417" s="79"/>
      <c r="K417" s="79"/>
      <c r="L417" s="79"/>
      <c r="M417" s="80"/>
    </row>
    <row r="418" spans="1:13" hidden="1" x14ac:dyDescent="0.25">
      <c r="B418" s="20"/>
      <c r="C418" s="20"/>
      <c r="D418" s="77" t="s">
        <v>51</v>
      </c>
      <c r="E418" s="78"/>
      <c r="F418" s="78"/>
      <c r="G418" s="78"/>
      <c r="H418" s="78"/>
      <c r="I418" s="75">
        <f>SUM(I416:I417)</f>
        <v>0</v>
      </c>
      <c r="J418" s="75"/>
      <c r="K418" s="75"/>
      <c r="L418" s="75"/>
      <c r="M418" s="76"/>
    </row>
    <row r="419" spans="1:13" x14ac:dyDescent="0.25">
      <c r="A419" s="7" t="s">
        <v>42</v>
      </c>
      <c r="B419" s="20"/>
      <c r="C419" s="20"/>
      <c r="D419" s="68"/>
      <c r="E419" s="68"/>
      <c r="F419" s="68"/>
      <c r="G419" s="68"/>
      <c r="H419" s="68"/>
      <c r="M419" s="156"/>
    </row>
    <row r="420" spans="1:13" x14ac:dyDescent="0.25">
      <c r="B420" s="20"/>
      <c r="C420" s="20"/>
      <c r="D420" s="101" t="s">
        <v>43</v>
      </c>
      <c r="E420" s="102"/>
      <c r="F420" s="102"/>
      <c r="G420" s="102"/>
      <c r="H420" s="102"/>
      <c r="I420" s="99"/>
      <c r="J420" s="99"/>
      <c r="K420" s="99"/>
      <c r="L420" s="99"/>
      <c r="M420" s="100"/>
    </row>
    <row r="421" spans="1:13" x14ac:dyDescent="0.25">
      <c r="B421" s="20"/>
      <c r="C421" s="20"/>
      <c r="D421" s="74"/>
      <c r="E421" s="48"/>
      <c r="F421" s="48"/>
      <c r="G421" s="48"/>
      <c r="H421" s="48"/>
      <c r="I421" s="48"/>
      <c r="J421" s="48"/>
      <c r="K421" s="48"/>
      <c r="L421" s="48"/>
      <c r="M421" s="73"/>
    </row>
    <row r="422" spans="1:13" x14ac:dyDescent="0.25">
      <c r="B422" s="20"/>
      <c r="C422" s="20"/>
      <c r="D422" s="105" t="s">
        <v>49</v>
      </c>
      <c r="E422" s="106"/>
      <c r="F422" s="106"/>
      <c r="G422" s="106"/>
      <c r="H422" s="106"/>
      <c r="I422" s="103">
        <f>SUMIF(N10:N419, IF(N9="","",N9), M10:M419)</f>
        <v>0</v>
      </c>
      <c r="J422" s="103"/>
      <c r="K422" s="103"/>
      <c r="L422" s="103"/>
      <c r="M422" s="104"/>
    </row>
    <row r="423" spans="1:13" hidden="1" x14ac:dyDescent="0.25">
      <c r="B423" s="20"/>
      <c r="C423" s="20"/>
      <c r="D423" s="109" t="s">
        <v>50</v>
      </c>
      <c r="E423" s="110"/>
      <c r="F423" s="110"/>
      <c r="G423" s="110"/>
      <c r="H423" s="110"/>
      <c r="I423" s="107">
        <f>ROUND(SUMIF(N10:N419, IF(N9="","",N9), M10:M419) * 0.2, 2)</f>
        <v>0</v>
      </c>
      <c r="J423" s="107"/>
      <c r="K423" s="107"/>
      <c r="L423" s="107"/>
      <c r="M423" s="108"/>
    </row>
    <row r="424" spans="1:13" hidden="1" x14ac:dyDescent="0.25">
      <c r="B424" s="20"/>
      <c r="C424" s="20"/>
      <c r="D424" s="105" t="s">
        <v>51</v>
      </c>
      <c r="E424" s="106"/>
      <c r="F424" s="106"/>
      <c r="G424" s="106"/>
      <c r="H424" s="106"/>
      <c r="I424" s="103">
        <f>SUM(I422:I423)</f>
        <v>0</v>
      </c>
      <c r="J424" s="103"/>
      <c r="K424" s="103"/>
      <c r="L424" s="103"/>
      <c r="M424" s="104"/>
    </row>
    <row r="425" spans="1:13" ht="31.5" customHeight="1" x14ac:dyDescent="0.25">
      <c r="B425" s="3"/>
      <c r="C425" s="3"/>
      <c r="D425" s="111" t="s">
        <v>175</v>
      </c>
      <c r="E425" s="111"/>
      <c r="F425" s="111"/>
      <c r="G425" s="111"/>
      <c r="H425" s="111"/>
      <c r="I425" s="111"/>
      <c r="J425" s="111"/>
      <c r="K425" s="111"/>
      <c r="L425" s="111"/>
      <c r="M425" s="111"/>
    </row>
    <row r="427" spans="1:13" x14ac:dyDescent="0.25">
      <c r="D427" s="112" t="s">
        <v>176</v>
      </c>
      <c r="E427" s="112"/>
      <c r="F427" s="112"/>
      <c r="G427" s="112"/>
      <c r="H427" s="112"/>
      <c r="I427" s="112"/>
      <c r="J427" s="112"/>
      <c r="K427" s="112"/>
      <c r="L427" s="112"/>
      <c r="M427" s="112"/>
    </row>
    <row r="428" spans="1:13" x14ac:dyDescent="0.25">
      <c r="D428" s="114" t="s">
        <v>177</v>
      </c>
      <c r="E428" s="115"/>
      <c r="F428" s="115"/>
      <c r="G428" s="115"/>
      <c r="H428" s="115"/>
      <c r="I428" s="113">
        <f>SUMIF(N20:N403, "", M20:M403)</f>
        <v>0</v>
      </c>
      <c r="J428" s="113"/>
      <c r="K428" s="113"/>
      <c r="L428" s="113"/>
      <c r="M428" s="113"/>
    </row>
    <row r="429" spans="1:13" x14ac:dyDescent="0.25">
      <c r="D429" s="118" t="s">
        <v>178</v>
      </c>
      <c r="E429" s="119"/>
      <c r="F429" s="119"/>
      <c r="G429" s="119"/>
      <c r="H429" s="119"/>
      <c r="I429" s="116">
        <f>0</f>
        <v>0</v>
      </c>
      <c r="J429" s="117"/>
      <c r="K429" s="117"/>
      <c r="L429" s="117"/>
      <c r="M429" s="117"/>
    </row>
    <row r="430" spans="1:13" x14ac:dyDescent="0.25">
      <c r="D430" s="118" t="s">
        <v>179</v>
      </c>
      <c r="E430" s="119"/>
      <c r="F430" s="119"/>
      <c r="G430" s="119"/>
      <c r="H430" s="119"/>
      <c r="I430" s="116">
        <f>SUMIF(N20:N113, "", M20:M113)</f>
        <v>0</v>
      </c>
      <c r="J430" s="117"/>
      <c r="K430" s="117"/>
      <c r="L430" s="117"/>
      <c r="M430" s="117"/>
    </row>
    <row r="431" spans="1:13" ht="24" customHeight="1" x14ac:dyDescent="0.25">
      <c r="D431" s="118" t="s">
        <v>180</v>
      </c>
      <c r="E431" s="119"/>
      <c r="F431" s="119"/>
      <c r="G431" s="119"/>
      <c r="H431" s="119"/>
      <c r="I431" s="116">
        <f>SUMIF(N125:N403, "", M125:M403)</f>
        <v>0</v>
      </c>
      <c r="J431" s="117"/>
      <c r="K431" s="117"/>
      <c r="L431" s="117"/>
      <c r="M431" s="117"/>
    </row>
    <row r="432" spans="1:13" x14ac:dyDescent="0.25">
      <c r="D432" s="122" t="s">
        <v>181</v>
      </c>
      <c r="E432" s="48"/>
      <c r="F432" s="48"/>
      <c r="G432" s="48"/>
      <c r="H432" s="48"/>
      <c r="I432" s="120">
        <f>SUMIF(N125:N181, "", M125:M181)</f>
        <v>0</v>
      </c>
      <c r="J432" s="121"/>
      <c r="K432" s="121"/>
      <c r="L432" s="121"/>
      <c r="M432" s="121"/>
    </row>
    <row r="433" spans="1:13" x14ac:dyDescent="0.25">
      <c r="D433" s="122" t="s">
        <v>182</v>
      </c>
      <c r="E433" s="48"/>
      <c r="F433" s="48"/>
      <c r="G433" s="48"/>
      <c r="H433" s="48"/>
      <c r="I433" s="120">
        <f>SUMIF(N194:N286, "", M194:M286)</f>
        <v>0</v>
      </c>
      <c r="J433" s="121"/>
      <c r="K433" s="121"/>
      <c r="L433" s="121"/>
      <c r="M433" s="121"/>
    </row>
    <row r="434" spans="1:13" x14ac:dyDescent="0.25">
      <c r="D434" s="122" t="s">
        <v>183</v>
      </c>
      <c r="E434" s="48"/>
      <c r="F434" s="48"/>
      <c r="G434" s="48"/>
      <c r="H434" s="48"/>
      <c r="I434" s="120">
        <f>SUMIF(N298:N316, "", M298:M316)</f>
        <v>0</v>
      </c>
      <c r="J434" s="121"/>
      <c r="K434" s="121"/>
      <c r="L434" s="121"/>
      <c r="M434" s="121"/>
    </row>
    <row r="435" spans="1:13" x14ac:dyDescent="0.25">
      <c r="D435" s="122" t="s">
        <v>184</v>
      </c>
      <c r="E435" s="48"/>
      <c r="F435" s="48"/>
      <c r="G435" s="48"/>
      <c r="H435" s="48"/>
      <c r="I435" s="120">
        <f>SUMIF(N329:N344, "", M329:M344)</f>
        <v>0</v>
      </c>
      <c r="J435" s="121"/>
      <c r="K435" s="121"/>
      <c r="L435" s="121"/>
      <c r="M435" s="121"/>
    </row>
    <row r="436" spans="1:13" x14ac:dyDescent="0.25">
      <c r="D436" s="122" t="s">
        <v>185</v>
      </c>
      <c r="E436" s="48"/>
      <c r="F436" s="48"/>
      <c r="G436" s="48"/>
      <c r="H436" s="48"/>
      <c r="I436" s="120">
        <f>SUMIF(N367:N367, "", M367:M367)</f>
        <v>0</v>
      </c>
      <c r="J436" s="121"/>
      <c r="K436" s="121"/>
      <c r="L436" s="121"/>
      <c r="M436" s="121"/>
    </row>
    <row r="437" spans="1:13" x14ac:dyDescent="0.25">
      <c r="D437" s="122" t="s">
        <v>186</v>
      </c>
      <c r="E437" s="48"/>
      <c r="F437" s="48"/>
      <c r="G437" s="48"/>
      <c r="H437" s="48"/>
      <c r="I437" s="120">
        <f>SUMIF(N379:N403, "", M379:M403)</f>
        <v>0</v>
      </c>
      <c r="J437" s="121"/>
      <c r="K437" s="121"/>
      <c r="L437" s="121"/>
      <c r="M437" s="121"/>
    </row>
    <row r="438" spans="1:13" x14ac:dyDescent="0.25">
      <c r="D438" s="123" t="s">
        <v>187</v>
      </c>
      <c r="E438" s="124"/>
      <c r="F438" s="124"/>
      <c r="G438" s="124"/>
      <c r="H438" s="124"/>
      <c r="I438" s="34"/>
      <c r="J438" s="34"/>
      <c r="K438" s="34"/>
      <c r="L438" s="162"/>
      <c r="M438" s="163"/>
    </row>
    <row r="439" spans="1:13" x14ac:dyDescent="0.25">
      <c r="D439" s="125"/>
      <c r="E439" s="126"/>
      <c r="F439" s="126"/>
      <c r="G439" s="126"/>
      <c r="H439" s="126"/>
      <c r="I439" s="126"/>
      <c r="J439" s="126"/>
      <c r="K439" s="126"/>
      <c r="L439" s="126"/>
      <c r="M439" s="127"/>
    </row>
    <row r="440" spans="1:13" x14ac:dyDescent="0.25">
      <c r="A440" s="26"/>
      <c r="D440" s="128" t="s">
        <v>49</v>
      </c>
      <c r="E440" s="48"/>
      <c r="F440" s="48"/>
      <c r="G440" s="48"/>
      <c r="H440" s="48"/>
      <c r="I440" s="129">
        <f>SUMIF(N5:N425, IF(N4="","",N4), M5:M425)</f>
        <v>0</v>
      </c>
      <c r="J440" s="130"/>
      <c r="K440" s="130"/>
      <c r="L440" s="130"/>
      <c r="M440" s="131"/>
    </row>
    <row r="441" spans="1:13" x14ac:dyDescent="0.25">
      <c r="A441" s="26"/>
      <c r="D441" s="128" t="s">
        <v>50</v>
      </c>
      <c r="E441" s="48"/>
      <c r="F441" s="48"/>
      <c r="G441" s="48"/>
      <c r="H441" s="48"/>
      <c r="I441" s="129">
        <f>ROUND(SUMIF(N5:N425, IF(N4="","",N4), M5:M425) * 0.2, 2)</f>
        <v>0</v>
      </c>
      <c r="J441" s="130"/>
      <c r="K441" s="130"/>
      <c r="L441" s="130"/>
      <c r="M441" s="131"/>
    </row>
    <row r="442" spans="1:13" x14ac:dyDescent="0.25">
      <c r="D442" s="132" t="s">
        <v>51</v>
      </c>
      <c r="E442" s="133"/>
      <c r="F442" s="133"/>
      <c r="G442" s="133"/>
      <c r="H442" s="133"/>
      <c r="I442" s="134">
        <f>SUM(I440:I441)</f>
        <v>0</v>
      </c>
      <c r="J442" s="135"/>
      <c r="K442" s="135"/>
      <c r="L442" s="135"/>
      <c r="M442" s="136"/>
    </row>
    <row r="443" spans="1:13" x14ac:dyDescent="0.25">
      <c r="D443" s="119"/>
      <c r="E443" s="48"/>
      <c r="F443" s="48"/>
      <c r="G443" s="48"/>
      <c r="H443" s="48"/>
      <c r="I443" s="48"/>
      <c r="J443" s="48"/>
      <c r="K443" s="48"/>
      <c r="L443" s="48"/>
      <c r="M443" s="48"/>
    </row>
    <row r="444" spans="1:13" x14ac:dyDescent="0.25">
      <c r="D444" s="137" t="s">
        <v>188</v>
      </c>
      <c r="E444" s="137"/>
      <c r="F444" s="137"/>
      <c r="G444" s="137"/>
      <c r="H444" s="137"/>
      <c r="I444" s="137"/>
      <c r="J444" s="137"/>
      <c r="K444" s="137"/>
      <c r="L444" s="137"/>
      <c r="M444" s="137"/>
    </row>
    <row r="445" spans="1:13" x14ac:dyDescent="0.25">
      <c r="D445" s="138" t="str">
        <f>IF(Paramètres!AA2&lt;&gt;"",Paramètres!AA2,"")</f>
        <v xml:space="preserve">Zéro euro </v>
      </c>
      <c r="E445" s="138"/>
      <c r="F445" s="138"/>
      <c r="G445" s="138"/>
      <c r="H445" s="138"/>
      <c r="I445" s="138"/>
      <c r="J445" s="138"/>
      <c r="K445" s="138"/>
      <c r="L445" s="138"/>
      <c r="M445" s="138"/>
    </row>
    <row r="446" spans="1:13" x14ac:dyDescent="0.25">
      <c r="D446" s="138"/>
      <c r="E446" s="138"/>
      <c r="F446" s="138"/>
      <c r="G446" s="138"/>
      <c r="H446" s="138"/>
      <c r="I446" s="138"/>
      <c r="J446" s="138"/>
      <c r="K446" s="138"/>
      <c r="L446" s="138"/>
      <c r="M446" s="138"/>
    </row>
    <row r="447" spans="1:13" ht="56.65" customHeight="1" x14ac:dyDescent="0.25">
      <c r="I447" s="139" t="s">
        <v>189</v>
      </c>
      <c r="J447" s="139"/>
      <c r="K447" s="139"/>
      <c r="L447" s="139"/>
      <c r="M447" s="139"/>
    </row>
    <row r="449" spans="4:13" ht="85.15" customHeight="1" x14ac:dyDescent="0.25">
      <c r="D449" s="140" t="s">
        <v>190</v>
      </c>
      <c r="E449" s="140"/>
      <c r="F449" s="140"/>
      <c r="G449" s="140"/>
      <c r="I449" s="140" t="s">
        <v>191</v>
      </c>
      <c r="J449" s="140"/>
      <c r="K449" s="140"/>
      <c r="L449" s="140"/>
      <c r="M449" s="140"/>
    </row>
  </sheetData>
  <sheetProtection selectLockedCells="1"/>
  <mergeCells count="206">
    <mergeCell ref="D442:H442"/>
    <mergeCell ref="I442:M442"/>
    <mergeCell ref="D443:M443"/>
    <mergeCell ref="D444:M444"/>
    <mergeCell ref="D445:M445"/>
    <mergeCell ref="D446:M446"/>
    <mergeCell ref="I447:M447"/>
    <mergeCell ref="D449:G449"/>
    <mergeCell ref="I449:M449"/>
    <mergeCell ref="I436:M436"/>
    <mergeCell ref="D436:H436"/>
    <mergeCell ref="I437:M437"/>
    <mergeCell ref="D437:H437"/>
    <mergeCell ref="D438:H438"/>
    <mergeCell ref="D439:M439"/>
    <mergeCell ref="D440:H440"/>
    <mergeCell ref="I440:M440"/>
    <mergeCell ref="D441:H441"/>
    <mergeCell ref="I441:M441"/>
    <mergeCell ref="I431:M431"/>
    <mergeCell ref="D431:H431"/>
    <mergeCell ref="I432:M432"/>
    <mergeCell ref="D432:H432"/>
    <mergeCell ref="I433:M433"/>
    <mergeCell ref="D433:H433"/>
    <mergeCell ref="I434:M434"/>
    <mergeCell ref="D434:H434"/>
    <mergeCell ref="I435:M435"/>
    <mergeCell ref="D435:H435"/>
    <mergeCell ref="I424:M424"/>
    <mergeCell ref="D424:H424"/>
    <mergeCell ref="D425:M425"/>
    <mergeCell ref="D427:M427"/>
    <mergeCell ref="I428:M428"/>
    <mergeCell ref="D428:H428"/>
    <mergeCell ref="I429:M429"/>
    <mergeCell ref="D429:H429"/>
    <mergeCell ref="I430:M430"/>
    <mergeCell ref="D430:H430"/>
    <mergeCell ref="D419:H419"/>
    <mergeCell ref="I420:M420"/>
    <mergeCell ref="D420:H420"/>
    <mergeCell ref="I421:M421"/>
    <mergeCell ref="D421:H421"/>
    <mergeCell ref="I422:M422"/>
    <mergeCell ref="D422:H422"/>
    <mergeCell ref="I423:M423"/>
    <mergeCell ref="D423:H423"/>
    <mergeCell ref="I414:M414"/>
    <mergeCell ref="D414:H414"/>
    <mergeCell ref="I415:M415"/>
    <mergeCell ref="D415:H415"/>
    <mergeCell ref="I416:M416"/>
    <mergeCell ref="D416:H416"/>
    <mergeCell ref="I417:M417"/>
    <mergeCell ref="D417:H417"/>
    <mergeCell ref="I418:M418"/>
    <mergeCell ref="D418:H418"/>
    <mergeCell ref="I409:M409"/>
    <mergeCell ref="D409:H409"/>
    <mergeCell ref="I410:M410"/>
    <mergeCell ref="D410:H410"/>
    <mergeCell ref="I411:M411"/>
    <mergeCell ref="D411:H411"/>
    <mergeCell ref="I412:M412"/>
    <mergeCell ref="D412:H412"/>
    <mergeCell ref="D413:H413"/>
    <mergeCell ref="I377:M377"/>
    <mergeCell ref="D377:H377"/>
    <mergeCell ref="D378:H378"/>
    <mergeCell ref="D379:H379"/>
    <mergeCell ref="D400:H400"/>
    <mergeCell ref="D403:H403"/>
    <mergeCell ref="D407:H407"/>
    <mergeCell ref="I408:M408"/>
    <mergeCell ref="D408:H408"/>
    <mergeCell ref="D367:H367"/>
    <mergeCell ref="D372:H372"/>
    <mergeCell ref="I373:M373"/>
    <mergeCell ref="D373:H373"/>
    <mergeCell ref="I374:M374"/>
    <mergeCell ref="D374:H374"/>
    <mergeCell ref="I375:M375"/>
    <mergeCell ref="D375:H375"/>
    <mergeCell ref="I376:M376"/>
    <mergeCell ref="D376:H376"/>
    <mergeCell ref="I361:M361"/>
    <mergeCell ref="D361:H361"/>
    <mergeCell ref="I362:M362"/>
    <mergeCell ref="D362:H362"/>
    <mergeCell ref="I363:M363"/>
    <mergeCell ref="D363:H363"/>
    <mergeCell ref="I364:M364"/>
    <mergeCell ref="D364:H364"/>
    <mergeCell ref="D365:H365"/>
    <mergeCell ref="I326:M326"/>
    <mergeCell ref="D326:H326"/>
    <mergeCell ref="I327:M327"/>
    <mergeCell ref="D327:H327"/>
    <mergeCell ref="D328:H328"/>
    <mergeCell ref="D329:H329"/>
    <mergeCell ref="D344:H344"/>
    <mergeCell ref="D359:H359"/>
    <mergeCell ref="I360:M360"/>
    <mergeCell ref="D360:H360"/>
    <mergeCell ref="D310:H310"/>
    <mergeCell ref="D316:H316"/>
    <mergeCell ref="D322:H322"/>
    <mergeCell ref="I323:M323"/>
    <mergeCell ref="D323:H323"/>
    <mergeCell ref="I324:M324"/>
    <mergeCell ref="D324:H324"/>
    <mergeCell ref="I325:M325"/>
    <mergeCell ref="D325:H325"/>
    <mergeCell ref="I294:M294"/>
    <mergeCell ref="D294:H294"/>
    <mergeCell ref="I295:M295"/>
    <mergeCell ref="D295:H295"/>
    <mergeCell ref="I296:M296"/>
    <mergeCell ref="D296:H296"/>
    <mergeCell ref="D297:H297"/>
    <mergeCell ref="D298:H298"/>
    <mergeCell ref="D304:H304"/>
    <mergeCell ref="D238:H238"/>
    <mergeCell ref="D253:H253"/>
    <mergeCell ref="D268:H268"/>
    <mergeCell ref="D286:H286"/>
    <mergeCell ref="D291:H291"/>
    <mergeCell ref="I292:M292"/>
    <mergeCell ref="D292:H292"/>
    <mergeCell ref="I293:M293"/>
    <mergeCell ref="D293:H293"/>
    <mergeCell ref="I191:M191"/>
    <mergeCell ref="D191:H191"/>
    <mergeCell ref="I192:M192"/>
    <mergeCell ref="D192:H192"/>
    <mergeCell ref="D193:H193"/>
    <mergeCell ref="D194:H194"/>
    <mergeCell ref="D200:H200"/>
    <mergeCell ref="D204:H204"/>
    <mergeCell ref="D221:H221"/>
    <mergeCell ref="D168:H168"/>
    <mergeCell ref="D174:H174"/>
    <mergeCell ref="D181:H181"/>
    <mergeCell ref="D187:H187"/>
    <mergeCell ref="I188:M188"/>
    <mergeCell ref="D188:H188"/>
    <mergeCell ref="I189:M189"/>
    <mergeCell ref="D189:H189"/>
    <mergeCell ref="I190:M190"/>
    <mergeCell ref="D190:H190"/>
    <mergeCell ref="D123:H123"/>
    <mergeCell ref="D124:H124"/>
    <mergeCell ref="D125:H125"/>
    <mergeCell ref="D132:H132"/>
    <mergeCell ref="D138:H138"/>
    <mergeCell ref="D144:H144"/>
    <mergeCell ref="D150:H150"/>
    <mergeCell ref="D156:H156"/>
    <mergeCell ref="D162:H162"/>
    <mergeCell ref="I118:M118"/>
    <mergeCell ref="D118:H118"/>
    <mergeCell ref="I119:M119"/>
    <mergeCell ref="D119:H119"/>
    <mergeCell ref="I120:M120"/>
    <mergeCell ref="D120:H120"/>
    <mergeCell ref="I121:M121"/>
    <mergeCell ref="D121:H121"/>
    <mergeCell ref="I122:M122"/>
    <mergeCell ref="D122:H122"/>
    <mergeCell ref="D77:H77"/>
    <mergeCell ref="D79:H79"/>
    <mergeCell ref="D85:H85"/>
    <mergeCell ref="D90:H90"/>
    <mergeCell ref="D96:H96"/>
    <mergeCell ref="D102:H102"/>
    <mergeCell ref="D108:H108"/>
    <mergeCell ref="D113:H113"/>
    <mergeCell ref="D117:H117"/>
    <mergeCell ref="D33:H33"/>
    <mergeCell ref="D39:H39"/>
    <mergeCell ref="D45:H45"/>
    <mergeCell ref="D51:H51"/>
    <mergeCell ref="D57:H57"/>
    <mergeCell ref="D62:H62"/>
    <mergeCell ref="D65:H65"/>
    <mergeCell ref="D66:H66"/>
    <mergeCell ref="D72:H72"/>
    <mergeCell ref="I16:M16"/>
    <mergeCell ref="D16:H16"/>
    <mergeCell ref="I17:M17"/>
    <mergeCell ref="D17:H17"/>
    <mergeCell ref="I18:M18"/>
    <mergeCell ref="D18:H18"/>
    <mergeCell ref="D19:H19"/>
    <mergeCell ref="D20:H20"/>
    <mergeCell ref="D24:H24"/>
    <mergeCell ref="D3:H3"/>
    <mergeCell ref="D4:H4"/>
    <mergeCell ref="D9:H9"/>
    <mergeCell ref="D11:H11"/>
    <mergeCell ref="D13:H13"/>
    <mergeCell ref="I14:M14"/>
    <mergeCell ref="D14:H14"/>
    <mergeCell ref="I15:M15"/>
    <mergeCell ref="D15:H15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&amp;L2517 - 2025-07-22-DM-CCTP DPGF Electricité : Maîtrise d'oeuvre
D.P.G.F. - Lot n°2 GROUPE ELECTROGENE  &amp;R
DCE - Edition du 17/09/2025</oddHeader>
    <oddFooter>&amp;L&amp;G&amp;L                Document établi par GBA ENERGIES&amp;RPage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192</v>
      </c>
      <c r="AA1" s="7">
        <f>IF(DPGF!I442&lt;&gt;"",DPGF!I442,"0")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193</v>
      </c>
      <c r="B3" s="35" t="s">
        <v>194</v>
      </c>
      <c r="C3" s="141" t="s">
        <v>219</v>
      </c>
      <c r="D3" s="141"/>
      <c r="E3" s="141"/>
      <c r="F3" s="141"/>
      <c r="G3" s="141"/>
      <c r="H3" s="141"/>
      <c r="I3" s="141"/>
      <c r="J3" s="14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195</v>
      </c>
      <c r="B5" s="35" t="s">
        <v>196</v>
      </c>
      <c r="C5" s="141" t="s">
        <v>220</v>
      </c>
      <c r="D5" s="141"/>
      <c r="E5" s="141"/>
      <c r="F5" s="141"/>
      <c r="G5" s="141"/>
      <c r="H5" s="141"/>
      <c r="I5" s="141"/>
      <c r="J5" s="14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205</v>
      </c>
      <c r="B7" s="35" t="s">
        <v>206</v>
      </c>
      <c r="C7" s="37">
        <v>2517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207</v>
      </c>
      <c r="B9" s="35" t="s">
        <v>208</v>
      </c>
      <c r="C9" s="37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197</v>
      </c>
      <c r="B11" s="35" t="s">
        <v>198</v>
      </c>
      <c r="C11" s="141" t="s">
        <v>41</v>
      </c>
      <c r="D11" s="141"/>
      <c r="E11" s="141"/>
      <c r="F11" s="141"/>
      <c r="G11" s="141"/>
      <c r="H11" s="141"/>
      <c r="I11" s="141"/>
      <c r="J11" s="14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209</v>
      </c>
      <c r="B13" s="35" t="s">
        <v>210</v>
      </c>
      <c r="C13" s="37" t="s">
        <v>221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211</v>
      </c>
      <c r="B15" s="35" t="s">
        <v>212</v>
      </c>
      <c r="C15" s="37" t="s">
        <v>222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213</v>
      </c>
      <c r="B17" s="35" t="s">
        <v>214</v>
      </c>
      <c r="C17" s="37" t="s">
        <v>223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215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216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217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218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199</v>
      </c>
      <c r="B24" s="35" t="s">
        <v>200</v>
      </c>
      <c r="C24" s="141" t="s">
        <v>224</v>
      </c>
      <c r="D24" s="141"/>
      <c r="E24" s="141"/>
      <c r="F24" s="141"/>
      <c r="G24" s="141"/>
      <c r="H24" s="141"/>
      <c r="I24" s="141"/>
      <c r="J24" s="14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201</v>
      </c>
      <c r="B26" s="35" t="s">
        <v>202</v>
      </c>
      <c r="C26" s="141" t="s">
        <v>225</v>
      </c>
      <c r="D26" s="141"/>
      <c r="E26" s="141"/>
      <c r="F26" s="141"/>
      <c r="G26" s="141"/>
      <c r="H26" s="141"/>
      <c r="I26" s="141"/>
      <c r="J26" s="14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203</v>
      </c>
      <c r="B28" s="35" t="s">
        <v>204</v>
      </c>
      <c r="C28" s="141"/>
      <c r="D28" s="141"/>
      <c r="E28" s="141"/>
      <c r="F28" s="141"/>
      <c r="G28" s="141"/>
      <c r="H28" s="141"/>
      <c r="I28" s="141"/>
      <c r="J28" s="14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226</v>
      </c>
      <c r="B1" s="7" t="s">
        <v>227</v>
      </c>
    </row>
    <row r="2" spans="1:3" x14ac:dyDescent="0.25">
      <c r="A2" s="7" t="s">
        <v>228</v>
      </c>
      <c r="B2" s="7" t="s">
        <v>229</v>
      </c>
    </row>
    <row r="3" spans="1:3" x14ac:dyDescent="0.25">
      <c r="A3" s="7" t="s">
        <v>230</v>
      </c>
      <c r="B3" s="7">
        <v>1</v>
      </c>
    </row>
    <row r="4" spans="1:3" x14ac:dyDescent="0.25">
      <c r="A4" s="7" t="s">
        <v>231</v>
      </c>
      <c r="B4" s="7">
        <v>0</v>
      </c>
    </row>
    <row r="5" spans="1:3" x14ac:dyDescent="0.25">
      <c r="A5" s="7" t="s">
        <v>232</v>
      </c>
      <c r="B5" s="7">
        <v>0</v>
      </c>
    </row>
    <row r="6" spans="1:3" x14ac:dyDescent="0.25">
      <c r="A6" s="7" t="s">
        <v>233</v>
      </c>
      <c r="B6" s="7">
        <v>1</v>
      </c>
    </row>
    <row r="7" spans="1:3" x14ac:dyDescent="0.25">
      <c r="A7" s="7" t="s">
        <v>234</v>
      </c>
      <c r="B7" s="7">
        <v>1</v>
      </c>
    </row>
    <row r="8" spans="1:3" x14ac:dyDescent="0.25">
      <c r="A8" s="7" t="s">
        <v>235</v>
      </c>
      <c r="B8" s="7">
        <v>0</v>
      </c>
    </row>
    <row r="9" spans="1:3" x14ac:dyDescent="0.25">
      <c r="A9" s="7" t="s">
        <v>236</v>
      </c>
      <c r="B9" s="7">
        <v>0</v>
      </c>
    </row>
    <row r="10" spans="1:3" x14ac:dyDescent="0.25">
      <c r="A10" s="7" t="s">
        <v>237</v>
      </c>
      <c r="C10" s="7" t="s">
        <v>238</v>
      </c>
    </row>
    <row r="11" spans="1:3" x14ac:dyDescent="0.25">
      <c r="A11" s="7" t="s">
        <v>239</v>
      </c>
      <c r="B11" s="7">
        <v>0</v>
      </c>
    </row>
    <row r="12" spans="1:3" x14ac:dyDescent="0.25">
      <c r="A12" s="7" t="s">
        <v>240</v>
      </c>
      <c r="B12" s="7" t="s">
        <v>241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42" t="s">
        <v>242</v>
      </c>
      <c r="C2" s="142"/>
      <c r="D2" s="142"/>
      <c r="E2" s="142"/>
      <c r="F2" s="142"/>
      <c r="G2" s="142"/>
      <c r="H2" s="142"/>
      <c r="I2" s="142"/>
      <c r="J2" s="142"/>
    </row>
    <row r="4" spans="1:10" ht="12.75" customHeight="1" x14ac:dyDescent="0.25">
      <c r="A4" s="36" t="s">
        <v>193</v>
      </c>
      <c r="B4" s="35" t="s">
        <v>243</v>
      </c>
      <c r="C4" s="143"/>
      <c r="D4" s="143"/>
      <c r="E4" s="143"/>
      <c r="F4" s="143"/>
      <c r="G4" s="143"/>
      <c r="H4" s="143"/>
      <c r="I4" s="143"/>
      <c r="J4" s="143"/>
    </row>
    <row r="6" spans="1:10" ht="12.75" customHeight="1" x14ac:dyDescent="0.25">
      <c r="A6" s="36" t="s">
        <v>195</v>
      </c>
      <c r="B6" s="35" t="s">
        <v>244</v>
      </c>
      <c r="C6" s="143"/>
      <c r="D6" s="143"/>
      <c r="E6" s="143"/>
      <c r="F6" s="143"/>
      <c r="G6" s="143"/>
      <c r="H6" s="143"/>
      <c r="I6" s="143"/>
      <c r="J6" s="143"/>
    </row>
    <row r="8" spans="1:10" ht="12.75" customHeight="1" x14ac:dyDescent="0.25">
      <c r="A8" s="36" t="s">
        <v>205</v>
      </c>
      <c r="B8" s="35" t="s">
        <v>245</v>
      </c>
      <c r="C8" s="143"/>
      <c r="D8" s="143"/>
      <c r="E8" s="143"/>
      <c r="F8" s="143"/>
      <c r="G8" s="143"/>
      <c r="H8" s="143"/>
      <c r="I8" s="143"/>
      <c r="J8" s="143"/>
    </row>
    <row r="10" spans="1:10" ht="12.75" customHeight="1" x14ac:dyDescent="0.25">
      <c r="A10" s="36" t="s">
        <v>207</v>
      </c>
      <c r="B10" s="35" t="s">
        <v>246</v>
      </c>
      <c r="C10" s="144"/>
      <c r="D10" s="144"/>
      <c r="E10" s="144"/>
      <c r="F10" s="144"/>
      <c r="G10" s="144"/>
      <c r="H10" s="144"/>
      <c r="I10" s="144"/>
      <c r="J10" s="144"/>
    </row>
    <row r="12" spans="1:10" ht="12.75" customHeight="1" x14ac:dyDescent="0.25">
      <c r="A12" s="36" t="s">
        <v>197</v>
      </c>
      <c r="B12" s="35" t="s">
        <v>247</v>
      </c>
      <c r="C12" s="143"/>
      <c r="D12" s="143"/>
      <c r="E12" s="143"/>
      <c r="F12" s="143"/>
      <c r="G12" s="143"/>
      <c r="H12" s="143"/>
      <c r="I12" s="143"/>
      <c r="J12" s="143"/>
    </row>
    <row r="14" spans="1:10" ht="12.75" customHeight="1" x14ac:dyDescent="0.25">
      <c r="A14" s="36" t="s">
        <v>209</v>
      </c>
      <c r="B14" s="35" t="s">
        <v>248</v>
      </c>
      <c r="C14" s="143"/>
      <c r="D14" s="143"/>
      <c r="E14" s="143"/>
      <c r="F14" s="143"/>
      <c r="G14" s="143"/>
      <c r="H14" s="143"/>
      <c r="I14" s="143"/>
      <c r="J14" s="143"/>
    </row>
    <row r="16" spans="1:10" ht="12.75" customHeight="1" x14ac:dyDescent="0.25">
      <c r="A16" s="36" t="s">
        <v>211</v>
      </c>
      <c r="B16" s="35" t="s">
        <v>249</v>
      </c>
      <c r="C16" s="143"/>
      <c r="D16" s="143"/>
      <c r="E16" s="143"/>
      <c r="F16" s="143"/>
      <c r="G16" s="143"/>
      <c r="H16" s="143"/>
      <c r="I16" s="143"/>
      <c r="J16" s="143"/>
    </row>
    <row r="18" spans="1:10" ht="12.75" customHeight="1" x14ac:dyDescent="0.25">
      <c r="A18" s="36" t="s">
        <v>213</v>
      </c>
      <c r="B18" s="35" t="s">
        <v>250</v>
      </c>
      <c r="C18" s="145"/>
      <c r="D18" s="145"/>
      <c r="E18" s="145"/>
      <c r="F18" s="145"/>
      <c r="G18" s="145"/>
      <c r="H18" s="145"/>
      <c r="I18" s="145"/>
      <c r="J18" s="145"/>
    </row>
    <row r="20" spans="1:10" ht="12.75" customHeight="1" x14ac:dyDescent="0.25">
      <c r="A20" s="36" t="s">
        <v>251</v>
      </c>
      <c r="B20" s="35" t="s">
        <v>252</v>
      </c>
      <c r="C20" s="145"/>
      <c r="D20" s="145"/>
      <c r="E20" s="145"/>
      <c r="F20" s="145"/>
      <c r="G20" s="145"/>
      <c r="H20" s="145"/>
      <c r="I20" s="145"/>
      <c r="J20" s="145"/>
    </row>
    <row r="22" spans="1:10" ht="12.75" customHeight="1" x14ac:dyDescent="0.25">
      <c r="A22" s="36" t="s">
        <v>199</v>
      </c>
      <c r="B22" s="35" t="s">
        <v>253</v>
      </c>
      <c r="C22" s="145"/>
      <c r="D22" s="145"/>
      <c r="E22" s="145"/>
      <c r="F22" s="145"/>
      <c r="G22" s="145"/>
      <c r="H22" s="145"/>
      <c r="I22" s="145"/>
      <c r="J22" s="145"/>
    </row>
    <row r="24" spans="1:10" ht="12.75" customHeight="1" x14ac:dyDescent="0.25">
      <c r="A24" s="36" t="s">
        <v>201</v>
      </c>
      <c r="B24" s="35" t="s">
        <v>254</v>
      </c>
      <c r="C24" s="143"/>
      <c r="D24" s="143"/>
      <c r="E24" s="143"/>
      <c r="F24" s="143"/>
      <c r="G24" s="143"/>
      <c r="H24" s="143"/>
      <c r="I24" s="143"/>
      <c r="J24" s="143"/>
    </row>
    <row r="28" spans="1:10" ht="60" customHeight="1" x14ac:dyDescent="0.25">
      <c r="A28" s="36" t="s">
        <v>203</v>
      </c>
      <c r="B28" s="35" t="s">
        <v>255</v>
      </c>
      <c r="C28" s="143"/>
      <c r="D28" s="143"/>
      <c r="E28" s="143"/>
      <c r="F28" s="143"/>
      <c r="G28" s="143"/>
      <c r="H28" s="143"/>
      <c r="I28" s="143"/>
      <c r="J28" s="143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46" t="s">
        <v>256</v>
      </c>
      <c r="C2" s="146"/>
      <c r="D2" s="146"/>
      <c r="E2" s="146"/>
      <c r="F2" s="146"/>
    </row>
    <row r="4" spans="2:6" ht="12.75" customHeight="1" x14ac:dyDescent="0.25">
      <c r="B4" s="42" t="s">
        <v>257</v>
      </c>
      <c r="C4" s="42" t="s">
        <v>258</v>
      </c>
      <c r="D4" s="42" t="s">
        <v>259</v>
      </c>
      <c r="E4" s="42" t="s">
        <v>260</v>
      </c>
      <c r="F4" s="42" t="s">
        <v>261</v>
      </c>
    </row>
    <row r="6" spans="2:6" ht="12.75" customHeight="1" x14ac:dyDescent="0.25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25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25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25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25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25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25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25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25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25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25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25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25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25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25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25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25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25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25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25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25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25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25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25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25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Damien Moreno</cp:lastModifiedBy>
  <dcterms:created xsi:type="dcterms:W3CDTF">2025-09-17T16:34:03Z</dcterms:created>
  <dcterms:modified xsi:type="dcterms:W3CDTF">2025-09-17T16:34:53Z</dcterms:modified>
</cp:coreProperties>
</file>